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แมวเหมียว2\งานแมว ปัจจุบัน\พนักงานราชการ\เงินเดือนพนักงานราชการ ก.ย.2569\สลิปเงินเดือนอัตราจ้าง ก.ย.2569\"/>
    </mc:Choice>
  </mc:AlternateContent>
  <xr:revisionPtr revIDLastSave="0" documentId="13_ncr:1_{9FE4BDA5-E4CB-4F5E-91B7-0DE933A9B043}" xr6:coauthVersionLast="47" xr6:coauthVersionMax="47" xr10:uidLastSave="{00000000-0000-0000-0000-000000000000}"/>
  <workbookProtection workbookAlgorithmName="SHA-512" workbookHashValue="3KctGTl1WxdsVsitCuWysdta/H/uKhsS9j5yA9JmUoWEYK9S2k88eyT5fNnrLRY+L3C2BIDSLEOEK13zgb2e2w==" workbookSaltValue="KKzsM1XtucPMw7mnJNg/pQ==" workbookSpinCount="100000" lockStructure="1"/>
  <bookViews>
    <workbookView xWindow="14295" yWindow="0" windowWidth="14610" windowHeight="15585" tabRatio="599" firstSheet="1" activeTab="1" xr2:uid="{8D1BD0D4-62F3-4F30-AAB2-1ED49160A486}"/>
  </bookViews>
  <sheets>
    <sheet name="ก.ย.2569" sheetId="1" state="hidden" r:id="rId1"/>
    <sheet name="สลิป" sheetId="3" r:id="rId2"/>
  </sheets>
  <definedNames>
    <definedName name="_xlnm._FilterDatabase" localSheetId="0" hidden="1">ก.ย.2569!$AG$6:$AH$6</definedName>
    <definedName name="_xlnm.Print_Area" localSheetId="1">สลิป!$A$1:$J$23</definedName>
    <definedName name="_xlnm.Print_Titles" localSheetId="0">ก.ย.2569!$4:$6</definedName>
  </definedNames>
  <calcPr calcId="191029"/>
</workbook>
</file>

<file path=xl/calcChain.xml><?xml version="1.0" encoding="utf-8"?>
<calcChain xmlns="http://schemas.openxmlformats.org/spreadsheetml/2006/main">
  <c r="AH80" i="1" l="1"/>
  <c r="AH81" i="1"/>
  <c r="AH82" i="1"/>
  <c r="AH83" i="1"/>
  <c r="AG80" i="1"/>
  <c r="AG81" i="1"/>
  <c r="AG82" i="1"/>
  <c r="AG83" i="1"/>
  <c r="AH10" i="1"/>
  <c r="AH8" i="1"/>
  <c r="AH9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7" i="1"/>
  <c r="F9" i="3"/>
  <c r="F13" i="3"/>
  <c r="F8" i="3" l="1"/>
  <c r="F4" i="3"/>
  <c r="F5" i="3"/>
  <c r="C3" i="3"/>
  <c r="F16" i="3"/>
  <c r="F15" i="3"/>
  <c r="F14" i="3"/>
  <c r="C5" i="3"/>
  <c r="C4" i="3"/>
  <c r="F11" i="3" l="1"/>
  <c r="IV64" i="1"/>
  <c r="IV39" i="1"/>
  <c r="IV26" i="1"/>
  <c r="IV47" i="1"/>
  <c r="IV33" i="1"/>
  <c r="IV61" i="1"/>
  <c r="IV16" i="1"/>
  <c r="IV44" i="1"/>
  <c r="IV58" i="1"/>
  <c r="IV38" i="1"/>
  <c r="IV37" i="1"/>
  <c r="IV52" i="1"/>
  <c r="IV41" i="1"/>
  <c r="IV48" i="1"/>
  <c r="IV40" i="1"/>
  <c r="IV7" i="1"/>
  <c r="IV57" i="1"/>
  <c r="IV34" i="1"/>
  <c r="IV62" i="1"/>
  <c r="F17" i="3"/>
  <c r="IV24" i="1"/>
  <c r="IV13" i="1"/>
  <c r="IV22" i="1"/>
  <c r="IV20" i="1"/>
  <c r="IV8" i="1"/>
  <c r="IV19" i="1"/>
  <c r="IV31" i="1"/>
  <c r="IV14" i="1"/>
  <c r="IV27" i="1"/>
  <c r="IV17" i="1"/>
  <c r="IV15" i="1"/>
  <c r="IV28" i="1"/>
  <c r="IV12" i="1"/>
  <c r="IV23" i="1"/>
  <c r="IV36" i="1"/>
  <c r="IV11" i="1"/>
  <c r="IV56" i="1"/>
  <c r="IV46" i="1"/>
  <c r="IV55" i="1"/>
  <c r="IV45" i="1"/>
  <c r="IV54" i="1"/>
  <c r="IV43" i="1"/>
  <c r="IV35" i="1"/>
  <c r="IV21" i="1"/>
  <c r="IV30" i="1"/>
  <c r="IV63" i="1"/>
  <c r="IV29" i="1"/>
  <c r="IV53" i="1"/>
  <c r="IV42" i="1"/>
  <c r="IV25" i="1"/>
  <c r="IV10" i="1"/>
  <c r="IV9" i="1"/>
  <c r="IV18" i="1"/>
  <c r="IV51" i="1"/>
  <c r="IV50" i="1"/>
  <c r="IV49" i="1"/>
  <c r="IV60" i="1"/>
  <c r="IV59" i="1"/>
  <c r="IV32" i="1"/>
  <c r="F1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V5" authorId="0" shapeId="0" xr:uid="{A236852E-C994-45C1-8EC0-4CF1CBA9FF3F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ยอดจ่ายจริง หลังรายการหักต่างๆ</t>
        </r>
      </text>
    </comment>
  </commentList>
</comments>
</file>

<file path=xl/sharedStrings.xml><?xml version="1.0" encoding="utf-8"?>
<sst xmlns="http://schemas.openxmlformats.org/spreadsheetml/2006/main" count="1132" uniqueCount="569">
  <si>
    <t>ชื่อ</t>
  </si>
  <si>
    <t>สกุล</t>
  </si>
  <si>
    <t>ชื่อ - สกุล</t>
  </si>
  <si>
    <t>เลขที่บัญชีเงินฝากที่โอน</t>
  </si>
  <si>
    <t>จำนวนเงิน</t>
  </si>
  <si>
    <t>หักประกันสังคม</t>
  </si>
  <si>
    <t>ครูจ้างสอนครูวิกฤต</t>
  </si>
  <si>
    <t>ครูวิทย์ฯ 19 ราย</t>
  </si>
  <si>
    <t>เขต</t>
  </si>
  <si>
    <t>นาง</t>
  </si>
  <si>
    <t>นารีรัตน์</t>
  </si>
  <si>
    <t>ทิวันทา</t>
  </si>
  <si>
    <t>น.ส.</t>
  </si>
  <si>
    <t>วรรณภา</t>
  </si>
  <si>
    <t>นาย</t>
  </si>
  <si>
    <t>แสงคำ</t>
  </si>
  <si>
    <t>จิรนันท์</t>
  </si>
  <si>
    <t>วัฒนพฤกษชาติ</t>
  </si>
  <si>
    <t>นางจิรนันท์  วัฒนพฤกษชาติ</t>
  </si>
  <si>
    <t>สุชัญญา</t>
  </si>
  <si>
    <t>นิโลบล</t>
  </si>
  <si>
    <t>ลาภมหกุล</t>
  </si>
  <si>
    <t>นางสาวนิโลบล  ลาภมหกุล</t>
  </si>
  <si>
    <t>รภัสศา(มาลัย)</t>
  </si>
  <si>
    <t>วรรณนิภา</t>
  </si>
  <si>
    <t>เพ็งพรม</t>
  </si>
  <si>
    <t>พัชนิดา</t>
  </si>
  <si>
    <t>ญาดาวงศ์</t>
  </si>
  <si>
    <t>สัญชัย</t>
  </si>
  <si>
    <t>จิตรชนะ</t>
  </si>
  <si>
    <t>นายสัญชัย  จิตรชนะ</t>
  </si>
  <si>
    <t>ฐิติรัตน์</t>
  </si>
  <si>
    <t>งามนิธิจารุเมธี</t>
  </si>
  <si>
    <t>พุ่มเปี่ยม</t>
  </si>
  <si>
    <t>ศิริพร</t>
  </si>
  <si>
    <t>พรรณทิพย์</t>
  </si>
  <si>
    <t>น้ำผึ้ง</t>
  </si>
  <si>
    <t>จินตนา</t>
  </si>
  <si>
    <t>บ้านวังแรง</t>
  </si>
  <si>
    <t>บ้านหนองกระโดน</t>
  </si>
  <si>
    <t>บ้านหนองแอก</t>
  </si>
  <si>
    <t>บ้านหนองไม้แดง</t>
  </si>
  <si>
    <t>บ้านลาด(ราษฎร์บำรุง)</t>
  </si>
  <si>
    <t>บ้านโพนทอง</t>
  </si>
  <si>
    <t>บ้านไร่ประชาสรรค์</t>
  </si>
  <si>
    <t>วัดทุ่งทะเลทราย</t>
  </si>
  <si>
    <t>บ้านเขาปูน</t>
  </si>
  <si>
    <t>บ้านหนองสุขสันต์</t>
  </si>
  <si>
    <t>บ้านพุนกยูง</t>
  </si>
  <si>
    <t>บ้านราษฎร์อุปถัมภ์</t>
  </si>
  <si>
    <t>ประจำเดือน</t>
  </si>
  <si>
    <t>โรงเรียน</t>
  </si>
  <si>
    <t xml:space="preserve">เลขที่บัญชี </t>
  </si>
  <si>
    <t>ตำแหน่ง</t>
  </si>
  <si>
    <t>รายการรับ</t>
  </si>
  <si>
    <t>ค่าตอบแทน</t>
  </si>
  <si>
    <t>บาท</t>
  </si>
  <si>
    <t>ค่าตอบแทนพิเศษ</t>
  </si>
  <si>
    <t>รวมรับ</t>
  </si>
  <si>
    <t>รายการจ่าย</t>
  </si>
  <si>
    <t>ประกันสังคม</t>
  </si>
  <si>
    <t>สหกรณ์ออมทรัพย์ครูนครสวรรค์</t>
  </si>
  <si>
    <t>รวมจ่าย</t>
  </si>
  <si>
    <t>คงเหลือ</t>
  </si>
  <si>
    <t>ธนาคาร</t>
  </si>
  <si>
    <t>จำนวน</t>
  </si>
  <si>
    <t>เลขประชาชน</t>
  </si>
  <si>
    <t>ลำดับที่</t>
  </si>
  <si>
    <t>พนักงานราชการ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</si>
  <si>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</si>
  <si>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</si>
  <si>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</si>
  <si>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</si>
  <si>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</si>
  <si>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</si>
  <si>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</si>
  <si>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</si>
  <si>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</si>
  <si>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</si>
  <si>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</si>
  <si>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</si>
  <si>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</si>
  <si>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</si>
  <si>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</si>
  <si>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</si>
  <si>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</si>
  <si>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20</t>
  </si>
  <si>
    <t>21</t>
  </si>
  <si>
    <t>22</t>
  </si>
  <si>
    <t>24</t>
  </si>
  <si>
    <t>25</t>
  </si>
  <si>
    <t>28</t>
  </si>
  <si>
    <t>29</t>
  </si>
  <si>
    <t>30</t>
  </si>
  <si>
    <t>31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</si>
  <si>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</si>
  <si>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</si>
  <si>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</si>
  <si>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</si>
  <si>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</si>
  <si>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</si>
  <si>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</si>
  <si>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</si>
  <si>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</si>
  <si>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</si>
  <si>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</si>
  <si>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</si>
  <si>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48</t>
  </si>
  <si>
    <t>49</t>
  </si>
  <si>
    <t>50</t>
  </si>
  <si>
    <t>51</t>
  </si>
  <si>
    <t>52</t>
  </si>
  <si>
    <t>55</t>
  </si>
  <si>
    <t>56</t>
  </si>
  <si>
    <t>59</t>
  </si>
  <si>
    <t>60</t>
  </si>
  <si>
    <t>61</t>
  </si>
  <si>
    <t>62</t>
  </si>
  <si>
    <t>63</t>
  </si>
  <si>
    <t>65</t>
  </si>
  <si>
    <t xml:space="preserve">นางนารีรัตน์  ทิวันทา </t>
  </si>
  <si>
    <t>ศิศกัญชณา</t>
  </si>
  <si>
    <t xml:space="preserve">นางสาวศิศกัญชณา  แสงคำ </t>
  </si>
  <si>
    <t>ยศสมบัติ</t>
  </si>
  <si>
    <t>นางสาววรรณนิภา  เพ็งพรม</t>
  </si>
  <si>
    <t>นางสาวพัชนิดา ญาดาวงศ์</t>
  </si>
  <si>
    <t>น.ส.ฐิติรัตน์  งามนิธิจารุเมธี</t>
  </si>
  <si>
    <t>วัดเขาวง</t>
  </si>
  <si>
    <t>26</t>
  </si>
  <si>
    <t>วัดประชาสรรค์</t>
  </si>
  <si>
    <t>ศิภชา</t>
  </si>
  <si>
    <t>บ้านเทพสถาพร</t>
  </si>
  <si>
    <t>บ้านหนองสีซอ</t>
  </si>
  <si>
    <t>บ้านโคกสามัคคี</t>
  </si>
  <si>
    <t>บ้านลาดตะกุด</t>
  </si>
  <si>
    <t>19</t>
  </si>
  <si>
    <t>64</t>
  </si>
  <si>
    <t>นางสาวพรรณทิพย์ อินทร์เพ็ญ</t>
  </si>
  <si>
    <t>อินทร์เพ็ญ</t>
  </si>
  <si>
    <t>วัดถ้ำผาสุขใจ</t>
  </si>
  <si>
    <t>23</t>
  </si>
  <si>
    <t>27</t>
  </si>
  <si>
    <t>นางสุชัญญา  เขาแก้ว</t>
  </si>
  <si>
    <t>เขาแก้ว</t>
  </si>
  <si>
    <t>บ้านเขาดิน(ประชานุกูล)</t>
  </si>
  <si>
    <t>บ้านโค้งสวอง</t>
  </si>
  <si>
    <t>วัดสายลำโพงกลาง</t>
  </si>
  <si>
    <t>วัดป่าเรไร</t>
  </si>
  <si>
    <t>17</t>
  </si>
  <si>
    <t>54</t>
  </si>
  <si>
    <t>บ้านสระแก้ว</t>
  </si>
  <si>
    <t>นางสาวสุนันทา สายแก้ว</t>
  </si>
  <si>
    <t>นางสาวขนิษฐา แห้วไทยสงค์</t>
  </si>
  <si>
    <t>บ้านหลักสิบเก้าสามัคคี</t>
  </si>
  <si>
    <t>วัดวาปีรัตนาราม</t>
  </si>
  <si>
    <t>บ้านหนองตาราม</t>
  </si>
  <si>
    <t>บ้านบ่อไทยสามัคคี</t>
  </si>
  <si>
    <t>บ้านเขาหินกลิ้ง</t>
  </si>
  <si>
    <t>บ้านท่าเรือ</t>
  </si>
  <si>
    <t>วัดหนองเบน</t>
  </si>
  <si>
    <t>สายแก้ว</t>
  </si>
  <si>
    <t>จุฑารัตน์</t>
  </si>
  <si>
    <t>ขนิษฐา</t>
  </si>
  <si>
    <t>แห้วไทยสงค์</t>
  </si>
  <si>
    <t>วิภาดา</t>
  </si>
  <si>
    <t>สุภาภรณ์</t>
  </si>
  <si>
    <t>พระพุทธบาทประสาธน์วิทย์</t>
  </si>
  <si>
    <t>บ้านวังคาง</t>
  </si>
  <si>
    <t>บ้านโคกกระดี่</t>
  </si>
  <si>
    <t>นางน้ำผึ้ง พุทธรักษา</t>
  </si>
  <si>
    <t>นางสาวบุณิกา วงษ์ยศ</t>
  </si>
  <si>
    <t>นางสาววรรณนุกา จันทร์นุช</t>
  </si>
  <si>
    <t>สพป.นครสวรรค์ เขต 3</t>
  </si>
  <si>
    <t>บ้านวังมะเดื่อ</t>
  </si>
  <si>
    <t>พุทธรักษา</t>
  </si>
  <si>
    <t>บุณิกา</t>
  </si>
  <si>
    <t>วงษ์ยศ</t>
  </si>
  <si>
    <t>วรรณนุกา</t>
  </si>
  <si>
    <t>จันทร์นุช</t>
  </si>
  <si>
    <t>นางสาววิภาดา สัญจร</t>
  </si>
  <si>
    <t>สัญจร</t>
  </si>
  <si>
    <t>กยศ/กรอ</t>
  </si>
  <si>
    <t>นายเกียรติศักดิ์ ปรีดาภัทรสกุล</t>
  </si>
  <si>
    <t>นางสาว</t>
  </si>
  <si>
    <t>ปรีดาภัทรสกุล</t>
  </si>
  <si>
    <t>เกียรติศักดิ์</t>
  </si>
  <si>
    <t>นางสาวจุฑามาศ ยันดี</t>
  </si>
  <si>
    <t>นางสาวคณนา จันทร์ฉาย</t>
  </si>
  <si>
    <t>ยันดี</t>
  </si>
  <si>
    <t>จันทร์ฉาย</t>
  </si>
  <si>
    <t>คณนา</t>
  </si>
  <si>
    <t>58</t>
  </si>
  <si>
    <t>วัดลาดทิพยรส</t>
  </si>
  <si>
    <t xml:space="preserve">พนักงานราชการ </t>
  </si>
  <si>
    <t>5730559232</t>
  </si>
  <si>
    <t>ไรวินทร์</t>
  </si>
  <si>
    <t>6281418123</t>
  </si>
  <si>
    <t>6260155042</t>
  </si>
  <si>
    <t>6081342395</t>
  </si>
  <si>
    <t>6281503155</t>
  </si>
  <si>
    <t>5730372930</t>
  </si>
  <si>
    <t>9843629922</t>
  </si>
  <si>
    <t>6080109883</t>
  </si>
  <si>
    <t>5730112629</t>
  </si>
  <si>
    <t>6785586798</t>
  </si>
  <si>
    <t>6070454979</t>
  </si>
  <si>
    <t>5730499574</t>
  </si>
  <si>
    <t>6051968903</t>
  </si>
  <si>
    <t>6060311784</t>
  </si>
  <si>
    <t>6778208694</t>
  </si>
  <si>
    <t>6601688061</t>
  </si>
  <si>
    <t>9815117491</t>
  </si>
  <si>
    <t>6330288208</t>
  </si>
  <si>
    <t>6619945023</t>
  </si>
  <si>
    <t>5730695055</t>
  </si>
  <si>
    <t>5730210973</t>
  </si>
  <si>
    <t>6742069163</t>
  </si>
  <si>
    <t>6624342277</t>
  </si>
  <si>
    <t>หนองกระเปา</t>
  </si>
  <si>
    <t>นางสาวรภัสศา ยศสมบัติ</t>
  </si>
  <si>
    <t>35</t>
  </si>
  <si>
    <t>40</t>
  </si>
  <si>
    <t>44</t>
  </si>
  <si>
    <t>47</t>
  </si>
  <si>
    <t>53</t>
  </si>
  <si>
    <t>57</t>
  </si>
  <si>
    <t>บ้านซับสมบูรณ์</t>
  </si>
  <si>
    <t>บ้านห้วยน้ำลาด</t>
  </si>
  <si>
    <t>บ้านหนองบัวตากลาน</t>
  </si>
  <si>
    <t xml:space="preserve">ศศิมา </t>
  </si>
  <si>
    <t>เกษทรัพย์</t>
  </si>
  <si>
    <t xml:space="preserve">นฤมล </t>
  </si>
  <si>
    <t>มพุธ</t>
  </si>
  <si>
    <t xml:space="preserve">สุนันทา </t>
  </si>
  <si>
    <t xml:space="preserve">ราเมศร์ </t>
  </si>
  <si>
    <t>รอดยิ้ม</t>
  </si>
  <si>
    <t xml:space="preserve">วราภรณ์ </t>
  </si>
  <si>
    <t>เครือปา</t>
  </si>
  <si>
    <t>นางสาวศศิมา เกษทรัพย์</t>
  </si>
  <si>
    <t>นางสาวนฤมล สมพุธ</t>
  </si>
  <si>
    <t>นายราเมศร์ รอดยิ้ม</t>
  </si>
  <si>
    <t>นางสาววราภรณ์ เครือปา</t>
  </si>
  <si>
    <t>3470832072</t>
  </si>
  <si>
    <t>9630570173</t>
  </si>
  <si>
    <t>6130191448</t>
  </si>
  <si>
    <t>5730773560</t>
  </si>
  <si>
    <t>บ้านหนองปล้องโพช</t>
  </si>
  <si>
    <t>นางชนิกานต์ พุ่มเปี่ยม</t>
  </si>
  <si>
    <t>นางสาวสุมาลี ดียิ้ม</t>
  </si>
  <si>
    <t>นางสาวบุญยาพร แสงอยู่</t>
  </si>
  <si>
    <t>นางสาวสุภาพร บุญเที่ยงตรง</t>
  </si>
  <si>
    <t>นางสาวนภัสพร หลงแย้ม</t>
  </si>
  <si>
    <t>นางสาวกุสุมา กลิ่นหอม</t>
  </si>
  <si>
    <t>นายเสริฐรัชฒ์ บุญนาค</t>
  </si>
  <si>
    <t xml:space="preserve">ชนิกานต์ </t>
  </si>
  <si>
    <t xml:space="preserve">สุมาลี </t>
  </si>
  <si>
    <t>ดียิ้ม</t>
  </si>
  <si>
    <t xml:space="preserve">บุญยาพร </t>
  </si>
  <si>
    <t>แสงอยู่</t>
  </si>
  <si>
    <t xml:space="preserve">สุภาพร </t>
  </si>
  <si>
    <t>บุญเที่ยงตรง</t>
  </si>
  <si>
    <t xml:space="preserve">นภัสพร </t>
  </si>
  <si>
    <t>หลงแย้ม</t>
  </si>
  <si>
    <t xml:space="preserve">กุสุมา </t>
  </si>
  <si>
    <t>กลิ่นหอม</t>
  </si>
  <si>
    <t xml:space="preserve">เสริฐรัชฒ์ </t>
  </si>
  <si>
    <t>บุญนาค</t>
  </si>
  <si>
    <t>บ้านรังงาม</t>
  </si>
  <si>
    <t>บ้านหนองขาม</t>
  </si>
  <si>
    <t>6280590224</t>
  </si>
  <si>
    <t>6430275892</t>
  </si>
  <si>
    <t>9835277230</t>
  </si>
  <si>
    <t>6170492171</t>
  </si>
  <si>
    <t>6210661874</t>
  </si>
  <si>
    <t>5730780206</t>
  </si>
  <si>
    <t>บ้านหนองกระทุ่ม</t>
  </si>
  <si>
    <t>นางสาวมนชิดา จงถือกลาง</t>
  </si>
  <si>
    <t>นางสาวสุภาภรณ์  ทองคำน้อย</t>
  </si>
  <si>
    <t>นายพิษณุ เพ็ชรรัตน์</t>
  </si>
  <si>
    <t>ชลิตา</t>
  </si>
  <si>
    <t>มนชิดา</t>
  </si>
  <si>
    <t>จงถือกลาง</t>
  </si>
  <si>
    <t>ทองคำน้อย</t>
  </si>
  <si>
    <t>พิษณุ</t>
  </si>
  <si>
    <t>เพ็ชรรัตน์</t>
  </si>
  <si>
    <t>6600278943</t>
  </si>
  <si>
    <t>6616368939</t>
  </si>
  <si>
    <t>6628208605</t>
  </si>
  <si>
    <t>5730811551</t>
  </si>
  <si>
    <t>ครูพี่เลี้ยง 36 ราย</t>
  </si>
  <si>
    <t>นักการ 152 ราย</t>
  </si>
  <si>
    <t>ธุรการ 153 ราย</t>
  </si>
  <si>
    <t>นางสาวจิรนันท์ ภู่ภักดี</t>
  </si>
  <si>
    <t>นางสาวปวีณา  สระเสริม</t>
  </si>
  <si>
    <t>นางสาวศิริพร  อินอยู่</t>
  </si>
  <si>
    <t>นางจินตนา  ยศสมบัติ</t>
  </si>
  <si>
    <t>นิจวิภา</t>
  </si>
  <si>
    <t>ภู่ภักดี</t>
  </si>
  <si>
    <t>ปวีณา</t>
  </si>
  <si>
    <t>สระเสริม</t>
  </si>
  <si>
    <t>อินอยู่</t>
  </si>
  <si>
    <t>5280291277</t>
  </si>
  <si>
    <t>6050949719</t>
  </si>
  <si>
    <t>6641656934</t>
  </si>
  <si>
    <t>5730831757</t>
  </si>
  <si>
    <t>6260389795</t>
  </si>
  <si>
    <t>บ้านลาด(ราษฏร์บำรุง)</t>
  </si>
  <si>
    <t>ตกเบิก</t>
  </si>
  <si>
    <t>นางสาวศิภชา ทองลอย</t>
  </si>
  <si>
    <t>นางสาวรัชพร บัวเทศ</t>
  </si>
  <si>
    <t>นางสาวเสาวรส ฉีกกระโทก</t>
  </si>
  <si>
    <t>นางสาววิลัยวรรณ ขำฉนวน</t>
  </si>
  <si>
    <t>นางสาวณัชชา  ศรีสุนนท์</t>
  </si>
  <si>
    <t>นางสาวธิวาพร แสงสว่าง</t>
  </si>
  <si>
    <t>นายพงศธร ช่ออ่อน</t>
  </si>
  <si>
    <t>นางสาวชรินรัตน์ เชื้ออุ่น</t>
  </si>
  <si>
    <t>นางสาวรัชริษา กุญช์ธนาอาภา</t>
  </si>
  <si>
    <t>นางสาวอโณทัย ขึมจันทร์</t>
  </si>
  <si>
    <t>นางสาววรรณภา ช้อยบัวงาม</t>
  </si>
  <si>
    <t>นางสาววนิชญา จันทร์บ่อโพธิ์</t>
  </si>
  <si>
    <t>นางสาวกชพรรณ สุทธศิริ</t>
  </si>
  <si>
    <t>ว่าที่ ร.ต.หญิง สุทธิดา เคียนถา</t>
  </si>
  <si>
    <t>รัชพร</t>
  </si>
  <si>
    <t>บัวเทศ</t>
  </si>
  <si>
    <t>เสาวรส</t>
  </si>
  <si>
    <t>ฉีกกระโทก</t>
  </si>
  <si>
    <t>วิลัยวรรณ</t>
  </si>
  <si>
    <t>ขำฉนวน</t>
  </si>
  <si>
    <t>ณัชชา</t>
  </si>
  <si>
    <t>ศรีสุนนท์</t>
  </si>
  <si>
    <t>ธิวาพร</t>
  </si>
  <si>
    <t>แสงสว่าง</t>
  </si>
  <si>
    <t>เจนจิรา</t>
  </si>
  <si>
    <t>พงศธร</t>
  </si>
  <si>
    <t>ช่ออ่อน</t>
  </si>
  <si>
    <t>ชรินรัตน์</t>
  </si>
  <si>
    <t>เชื้ออุ่น</t>
  </si>
  <si>
    <t>รัชริษา</t>
  </si>
  <si>
    <t>กุญช์ธนาอาภา</t>
  </si>
  <si>
    <t>อโณทัย</t>
  </si>
  <si>
    <t>ขึมจันทร์</t>
  </si>
  <si>
    <t>ช้อยบัวงาม</t>
  </si>
  <si>
    <t>5730026943</t>
  </si>
  <si>
    <t>4510748221</t>
  </si>
  <si>
    <t>9849049871</t>
  </si>
  <si>
    <t>5730392656</t>
  </si>
  <si>
    <t>6070434315</t>
  </si>
  <si>
    <t>1240287461</t>
  </si>
  <si>
    <t>6080385902</t>
  </si>
  <si>
    <t>5730789416</t>
  </si>
  <si>
    <t>4550424311</t>
  </si>
  <si>
    <t>5060771547</t>
  </si>
  <si>
    <t>6330387125</t>
  </si>
  <si>
    <t>วิฑูรย์ประชารักษ์</t>
  </si>
  <si>
    <t>บ้านลาด(ราษร์บำรุง)</t>
  </si>
  <si>
    <t>ทองลอย</t>
  </si>
  <si>
    <t>จันทร์บ่อโพธิ์</t>
  </si>
  <si>
    <t>สุทธศิริ</t>
  </si>
  <si>
    <t>เคียนถา</t>
  </si>
  <si>
    <t>ว่าที่ ร.ต.หญิง</t>
  </si>
  <si>
    <t>วนิชญา</t>
  </si>
  <si>
    <t>กชพรรณ</t>
  </si>
  <si>
    <t>สุทธิดา</t>
  </si>
  <si>
    <t>6300425584</t>
  </si>
  <si>
    <t>9819178533</t>
  </si>
  <si>
    <t>5730791798</t>
  </si>
  <si>
    <t>วัดห้วยลำไย</t>
  </si>
  <si>
    <t>วัดเขาดุม</t>
  </si>
  <si>
    <t>วัดบ้านใหม่</t>
  </si>
  <si>
    <t>วัดช่องแกระ</t>
  </si>
  <si>
    <t>บ้านหนองเต็งรัง</t>
  </si>
  <si>
    <t>3610500098891</t>
  </si>
  <si>
    <t>3609800037143</t>
  </si>
  <si>
    <t>3600400472456</t>
  </si>
  <si>
    <t>1600900015716</t>
  </si>
  <si>
    <t>1600100400461</t>
  </si>
  <si>
    <t>3670800520644</t>
  </si>
  <si>
    <t>3600400665441</t>
  </si>
  <si>
    <t>3609900826522</t>
  </si>
  <si>
    <t>3610100072541</t>
  </si>
  <si>
    <t>1100800286470</t>
  </si>
  <si>
    <t>3609900684787</t>
  </si>
  <si>
    <t>5600900046258</t>
  </si>
  <si>
    <t>3610300040341</t>
  </si>
  <si>
    <t>1100701795091</t>
  </si>
  <si>
    <t>1609900345871</t>
  </si>
  <si>
    <t>1600800177960</t>
  </si>
  <si>
    <t>1600800143836</t>
  </si>
  <si>
    <t>1679800156863</t>
  </si>
  <si>
    <t>1640100234651</t>
  </si>
  <si>
    <t>1629900406110</t>
  </si>
  <si>
    <t>1670400170526</t>
  </si>
  <si>
    <t>1110300081909</t>
  </si>
  <si>
    <t>1669700091603</t>
  </si>
  <si>
    <t>1529900696062</t>
  </si>
  <si>
    <t>1600800016974</t>
  </si>
  <si>
    <t>1100701947443</t>
  </si>
  <si>
    <t>1670300202558</t>
  </si>
  <si>
    <t>1670500343805</t>
  </si>
  <si>
    <t>1640701181748</t>
  </si>
  <si>
    <t>1629900484242</t>
  </si>
  <si>
    <t>1559900194598</t>
  </si>
  <si>
    <t>1600900104026</t>
  </si>
  <si>
    <t>1600100632826</t>
  </si>
  <si>
    <t>2600401028608</t>
  </si>
  <si>
    <t>นางสาวชลิตา สุทธินันท์</t>
  </si>
  <si>
    <t>นางสาวนิจวิภา วงค์ปินตา</t>
  </si>
  <si>
    <t>นางสาวเจนจิรา จันทร์เพชร</t>
  </si>
  <si>
    <t>สุทธินันท์</t>
  </si>
  <si>
    <t>วงค์ปินตา</t>
  </si>
  <si>
    <t>จันทร์เพชร</t>
  </si>
  <si>
    <t>นางสาวปนัดดา รอดกุน</t>
  </si>
  <si>
    <t>นางสาวสโรชา ยอกร</t>
  </si>
  <si>
    <t>นางสาวตณิตา สุระพาน</t>
  </si>
  <si>
    <t>นางสาววริญม์ธิดา ก้อนจันทร์เทศ</t>
  </si>
  <si>
    <t>นางสาวกรชุลี บรรทุกรรม</t>
  </si>
  <si>
    <t>นางสาวกัญญา นุ่มมีศรี</t>
  </si>
  <si>
    <t>นางสาวสิริกร แก้วโต</t>
  </si>
  <si>
    <t>นางสาวจรุญรัตน์ คำคม</t>
  </si>
  <si>
    <t>นางสาวอัมพวรรณ์ สุขแจ่ม</t>
  </si>
  <si>
    <t>นางสาววิยะดา แสนเกียง</t>
  </si>
  <si>
    <t>นางสาววริศรา ทองรอด</t>
  </si>
  <si>
    <t>รอดกุน</t>
  </si>
  <si>
    <t>ยอกร</t>
  </si>
  <si>
    <t>สุระพาน</t>
  </si>
  <si>
    <t>ก้อนจันทร์เทศ</t>
  </si>
  <si>
    <t>บรรทุกรรม</t>
  </si>
  <si>
    <t>นุ่มมีศรี</t>
  </si>
  <si>
    <t>แก้วโต</t>
  </si>
  <si>
    <t>คำคม</t>
  </si>
  <si>
    <t>สุขแจ่ม</t>
  </si>
  <si>
    <t>แสนเกียง</t>
  </si>
  <si>
    <t>ทองรอด</t>
  </si>
  <si>
    <t>ปนัดดา</t>
  </si>
  <si>
    <t>สโรชา</t>
  </si>
  <si>
    <t>ตณิตา</t>
  </si>
  <si>
    <t>วริญม์ธิดา</t>
  </si>
  <si>
    <t>กรชุลี</t>
  </si>
  <si>
    <t>กัญญา</t>
  </si>
  <si>
    <t>สิริกร</t>
  </si>
  <si>
    <t>จรุญรัตน์</t>
  </si>
  <si>
    <t>อัมพวรรณ์</t>
  </si>
  <si>
    <t>วิยะดา</t>
  </si>
  <si>
    <t>วริศรา</t>
  </si>
  <si>
    <t>6653271897</t>
  </si>
  <si>
    <t>6000471556</t>
  </si>
  <si>
    <t>6722092135</t>
  </si>
  <si>
    <t>9805412628</t>
  </si>
  <si>
    <t>6050779708</t>
  </si>
  <si>
    <t>9823530645</t>
  </si>
  <si>
    <t>6050930635</t>
  </si>
  <si>
    <t>6190752675</t>
  </si>
  <si>
    <t>6190753159</t>
  </si>
  <si>
    <t>6330652430</t>
  </si>
  <si>
    <t>6103156092</t>
  </si>
  <si>
    <t>66</t>
  </si>
  <si>
    <t>67</t>
  </si>
  <si>
    <t>68</t>
  </si>
  <si>
    <t>69</t>
  </si>
  <si>
    <t>70</t>
  </si>
  <si>
    <t>71</t>
  </si>
  <si>
    <t>72</t>
  </si>
  <si>
    <t>73</t>
  </si>
  <si>
    <t>บ้านห้วยตะโก</t>
  </si>
  <si>
    <t>บ้านโคกมะขวิด</t>
  </si>
  <si>
    <t>บ้านล้ำเจริญ</t>
  </si>
  <si>
    <t>บ้านหัวเขาตาคลี</t>
  </si>
  <si>
    <t>ห้วยวารีใต้</t>
  </si>
  <si>
    <t>บ้านทับลุ่มประชาพัฒนา</t>
  </si>
  <si>
    <t>1640700137974</t>
  </si>
  <si>
    <t>1600401210963</t>
  </si>
  <si>
    <t>1600100072227</t>
  </si>
  <si>
    <t>1600900080747</t>
  </si>
  <si>
    <t>3600400582839</t>
  </si>
  <si>
    <t>1600100631129</t>
  </si>
  <si>
    <t>3601000509868</t>
  </si>
  <si>
    <t>1600800179971</t>
  </si>
  <si>
    <t>1601200085747</t>
  </si>
  <si>
    <t>1600100794541</t>
  </si>
  <si>
    <t>พนักงานงบหน้า</t>
  </si>
  <si>
    <t>1638800000307</t>
  </si>
  <si>
    <t>1669900435292</t>
  </si>
  <si>
    <t>1539900625521</t>
  </si>
  <si>
    <t>1660500171257</t>
  </si>
  <si>
    <t>1669900382563</t>
  </si>
  <si>
    <t>1539900686822</t>
  </si>
  <si>
    <t>วริษา</t>
  </si>
  <si>
    <t>สิงหราช</t>
  </si>
  <si>
    <t>สิรารมย์</t>
  </si>
  <si>
    <t>มุสิกะพันธุ์</t>
  </si>
  <si>
    <t>จารุวรรณ</t>
  </si>
  <si>
    <t>ประเสริฐ</t>
  </si>
  <si>
    <t xml:space="preserve">ธัญญาภรณ์ </t>
  </si>
  <si>
    <t>นาคประไพ</t>
  </si>
  <si>
    <t>เกวลี</t>
  </si>
  <si>
    <t>สร้อยสังวาลย์</t>
  </si>
  <si>
    <t>วรุตม์</t>
  </si>
  <si>
    <t>อุบลม่วง</t>
  </si>
  <si>
    <t>นางสาววริษา สิงหราช</t>
  </si>
  <si>
    <t>นายสิรารมย์ มุสิกะพันธุ์</t>
  </si>
  <si>
    <t>นางสาวจารุวรรณ ประเสริฐ</t>
  </si>
  <si>
    <t>นางสาวธัญญาภรณ์ นาคประไพ</t>
  </si>
  <si>
    <t>นางสาวเกวลี สร้อยสังวาลย์</t>
  </si>
  <si>
    <t>นายวรุตม์ อุบลม่วง</t>
  </si>
  <si>
    <t>6203071587</t>
  </si>
  <si>
    <t>6360354179</t>
  </si>
  <si>
    <t>9845514758</t>
  </si>
  <si>
    <t>6700664543</t>
  </si>
  <si>
    <t>6100647028</t>
  </si>
  <si>
    <t>5170290829</t>
  </si>
  <si>
    <t>บ้านพุมะค่า</t>
  </si>
  <si>
    <t>บ้านดงมัน</t>
  </si>
  <si>
    <t>บ้านวังโพรง</t>
  </si>
  <si>
    <t>บ้านหนองเนินน</t>
  </si>
  <si>
    <t>ค่าตอบแทนงบหน้า</t>
  </si>
  <si>
    <t>1619900321254</t>
  </si>
  <si>
    <t>1659900574420</t>
  </si>
  <si>
    <t>1540700084294</t>
  </si>
  <si>
    <t>1600100796225</t>
  </si>
  <si>
    <t>1529900937230</t>
  </si>
  <si>
    <t>1600100361491</t>
  </si>
  <si>
    <t>1650201180998</t>
  </si>
  <si>
    <t>1619900268345</t>
  </si>
  <si>
    <t>1549900501865</t>
  </si>
  <si>
    <t>1500901232568</t>
  </si>
  <si>
    <t>1600100645791</t>
  </si>
  <si>
    <t>1189900211755</t>
  </si>
  <si>
    <t>1640100275055</t>
  </si>
  <si>
    <t>1609700142542</t>
  </si>
  <si>
    <t>1610200002301</t>
  </si>
  <si>
    <t>1600100760191</t>
  </si>
  <si>
    <t>1180200085112</t>
  </si>
  <si>
    <t>1100702575582</t>
  </si>
  <si>
    <t>1601200121387</t>
  </si>
  <si>
    <t>1539900295637</t>
  </si>
  <si>
    <t>1619900312336</t>
  </si>
  <si>
    <t>1170600181151</t>
  </si>
  <si>
    <t>สหกรณ์ออมทรัพย์ครูอุทัยธานี</t>
  </si>
  <si>
    <t>หักสหกรณ์ นว</t>
  </si>
  <si>
    <t>หักสหกรณ์ อุทัย</t>
  </si>
  <si>
    <t>จินาวงศ์</t>
  </si>
  <si>
    <t>นางไรวินทร์  จินาวงศ์</t>
  </si>
  <si>
    <t>เดือน กันยายน 2569</t>
  </si>
  <si>
    <t>นางสาวสิรินญา มังกร</t>
  </si>
  <si>
    <t>นายกิตติศักดิ์ แสงแจ่ม</t>
  </si>
  <si>
    <t>นางสาวสสิพร กลิ่นเกษร</t>
  </si>
  <si>
    <t>นายสุริยา ฉิมมานาง</t>
  </si>
  <si>
    <t>สิรินญา</t>
  </si>
  <si>
    <t>มังกร</t>
  </si>
  <si>
    <t>แสงแจ่ม</t>
  </si>
  <si>
    <t>กิตติศักดิ์</t>
  </si>
  <si>
    <t>กลิ่นเกษร</t>
  </si>
  <si>
    <t>สสิพร</t>
  </si>
  <si>
    <t>ฉิมมานาง</t>
  </si>
  <si>
    <t>สุริยา</t>
  </si>
  <si>
    <t>6330543542</t>
  </si>
  <si>
    <t>6796055381</t>
  </si>
  <si>
    <t>9861670157</t>
  </si>
  <si>
    <t>5370263485</t>
  </si>
  <si>
    <t>ชุมชนบ้านชุมพล</t>
  </si>
  <si>
    <t>3540200482149</t>
  </si>
  <si>
    <t>1609900586746</t>
  </si>
  <si>
    <t>1600101882851</t>
  </si>
  <si>
    <t>1609900446171</t>
  </si>
  <si>
    <t>1530500061819</t>
  </si>
  <si>
    <t>74</t>
  </si>
  <si>
    <t>75</t>
  </si>
  <si>
    <t>76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</si>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</sst>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###\-#\-#####\-#"/>
    <numFmt numFmtId="189" formatCode="#############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8"/>
      <name val="Tahoma"/>
      <family val="2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6"/>
      <name val="TH Sarabun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Tahoma"/>
      <family val="2"/>
      <charset val="222"/>
      <scheme val="minor"/>
    </font>
    <font>
      <sz val="8"/>
      <color rgb="FFFF0000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165">
    <xf numFmtId="0" fontId="0" fillId="0" borderId="0" xfId="0"/>
    <xf numFmtId="43" fontId="4" fillId="0" borderId="0" xfId="3" applyFont="1" applyProtection="1"/>
    <xf numFmtId="43" fontId="4" fillId="0" borderId="1" xfId="3" applyFont="1" applyBorder="1" applyProtection="1"/>
    <xf numFmtId="43" fontId="4" fillId="0" borderId="2" xfId="3" applyFont="1" applyBorder="1" applyProtection="1"/>
    <xf numFmtId="0" fontId="6" fillId="2" borderId="0" xfId="2" applyFont="1" applyFill="1" applyAlignment="1">
      <alignment horizontal="center"/>
    </xf>
    <xf numFmtId="188" fontId="6" fillId="2" borderId="0" xfId="2" applyNumberFormat="1" applyFont="1" applyFill="1" applyAlignment="1">
      <alignment horizontal="center" vertical="center"/>
    </xf>
    <xf numFmtId="43" fontId="6" fillId="2" borderId="0" xfId="4" applyFont="1" applyFill="1" applyAlignment="1">
      <alignment horizontal="center"/>
    </xf>
    <xf numFmtId="0" fontId="6" fillId="3" borderId="0" xfId="2" applyFont="1" applyFill="1" applyAlignment="1">
      <alignment horizontal="center"/>
    </xf>
    <xf numFmtId="0" fontId="6" fillId="4" borderId="0" xfId="2" applyFont="1" applyFill="1" applyAlignment="1">
      <alignment horizontal="center"/>
    </xf>
    <xf numFmtId="0" fontId="6" fillId="5" borderId="0" xfId="2" applyFont="1" applyFill="1" applyAlignment="1">
      <alignment horizontal="center"/>
    </xf>
    <xf numFmtId="0" fontId="6" fillId="2" borderId="0" xfId="2" applyFont="1" applyFill="1"/>
    <xf numFmtId="188" fontId="6" fillId="2" borderId="0" xfId="4" applyNumberFormat="1" applyFont="1" applyFill="1" applyAlignment="1">
      <alignment horizontal="center" vertical="center"/>
    </xf>
    <xf numFmtId="43" fontId="6" fillId="2" borderId="0" xfId="4" applyFont="1" applyFill="1"/>
    <xf numFmtId="1" fontId="6" fillId="2" borderId="0" xfId="2" applyNumberFormat="1" applyFont="1" applyFill="1" applyAlignment="1">
      <alignment horizontal="center"/>
    </xf>
    <xf numFmtId="49" fontId="6" fillId="2" borderId="0" xfId="2" applyNumberFormat="1" applyFont="1" applyFill="1"/>
    <xf numFmtId="43" fontId="6" fillId="2" borderId="0" xfId="4" applyFont="1" applyFill="1" applyBorder="1"/>
    <xf numFmtId="0" fontId="6" fillId="2" borderId="3" xfId="2" applyFont="1" applyFill="1" applyBorder="1" applyAlignment="1">
      <alignment horizontal="center"/>
    </xf>
    <xf numFmtId="188" fontId="6" fillId="2" borderId="3" xfId="2" applyNumberFormat="1" applyFont="1" applyFill="1" applyBorder="1" applyAlignment="1">
      <alignment horizontal="center" vertical="center"/>
    </xf>
    <xf numFmtId="43" fontId="6" fillId="2" borderId="3" xfId="4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6" fillId="4" borderId="3" xfId="2" applyFont="1" applyFill="1" applyBorder="1" applyAlignment="1">
      <alignment horizontal="center"/>
    </xf>
    <xf numFmtId="0" fontId="6" fillId="5" borderId="3" xfId="2" applyFont="1" applyFill="1" applyBorder="1" applyAlignment="1">
      <alignment horizontal="center"/>
    </xf>
    <xf numFmtId="188" fontId="6" fillId="2" borderId="0" xfId="2" applyNumberFormat="1" applyFont="1" applyFill="1" applyAlignment="1">
      <alignment horizontal="center" vertical="center" wrapText="1"/>
    </xf>
    <xf numFmtId="43" fontId="6" fillId="2" borderId="0" xfId="2" applyNumberFormat="1" applyFont="1" applyFill="1"/>
    <xf numFmtId="17" fontId="6" fillId="2" borderId="0" xfId="2" applyNumberFormat="1" applyFont="1" applyFill="1"/>
    <xf numFmtId="49" fontId="6" fillId="2" borderId="4" xfId="2" applyNumberFormat="1" applyFont="1" applyFill="1" applyBorder="1" applyAlignment="1">
      <alignment horizontal="center" vertical="center"/>
    </xf>
    <xf numFmtId="49" fontId="6" fillId="2" borderId="5" xfId="2" applyNumberFormat="1" applyFont="1" applyFill="1" applyBorder="1" applyAlignment="1">
      <alignment horizontal="center" vertical="center"/>
    </xf>
    <xf numFmtId="0" fontId="6" fillId="2" borderId="5" xfId="2" applyFont="1" applyFill="1" applyBorder="1"/>
    <xf numFmtId="188" fontId="6" fillId="2" borderId="5" xfId="2" applyNumberFormat="1" applyFont="1" applyFill="1" applyBorder="1" applyAlignment="1">
      <alignment horizontal="center" vertical="center"/>
    </xf>
    <xf numFmtId="43" fontId="6" fillId="2" borderId="5" xfId="4" applyFont="1" applyFill="1" applyBorder="1" applyAlignment="1">
      <alignment horizontal="right" shrinkToFit="1"/>
    </xf>
    <xf numFmtId="43" fontId="6" fillId="2" borderId="5" xfId="4" applyFont="1" applyFill="1" applyBorder="1" applyAlignment="1">
      <alignment horizontal="right"/>
    </xf>
    <xf numFmtId="4" fontId="6" fillId="2" borderId="5" xfId="4" applyNumberFormat="1" applyFont="1" applyFill="1" applyBorder="1" applyAlignment="1">
      <alignment horizontal="right" shrinkToFit="1"/>
    </xf>
    <xf numFmtId="43" fontId="6" fillId="3" borderId="5" xfId="4" applyFont="1" applyFill="1" applyBorder="1" applyAlignment="1">
      <alignment horizontal="right"/>
    </xf>
    <xf numFmtId="43" fontId="6" fillId="4" borderId="5" xfId="4" applyFont="1" applyFill="1" applyBorder="1" applyAlignment="1">
      <alignment horizontal="right"/>
    </xf>
    <xf numFmtId="43" fontId="6" fillId="5" borderId="5" xfId="4" applyFont="1" applyFill="1" applyBorder="1" applyAlignment="1">
      <alignment horizontal="right"/>
    </xf>
    <xf numFmtId="188" fontId="6" fillId="2" borderId="5" xfId="4" applyNumberFormat="1" applyFont="1" applyFill="1" applyBorder="1" applyAlignment="1">
      <alignment horizontal="center" vertical="center"/>
    </xf>
    <xf numFmtId="43" fontId="6" fillId="2" borderId="5" xfId="4" applyFont="1" applyFill="1" applyBorder="1"/>
    <xf numFmtId="1" fontId="6" fillId="2" borderId="5" xfId="0" applyNumberFormat="1" applyFont="1" applyFill="1" applyBorder="1" applyAlignment="1">
      <alignment horizontal="center" vertical="center"/>
    </xf>
    <xf numFmtId="0" fontId="6" fillId="2" borderId="5" xfId="2" applyFont="1" applyFill="1" applyBorder="1" applyAlignment="1">
      <alignment vertical="center"/>
    </xf>
    <xf numFmtId="43" fontId="6" fillId="3" borderId="5" xfId="4" applyFont="1" applyFill="1" applyBorder="1" applyAlignment="1">
      <alignment horizontal="right" shrinkToFit="1"/>
    </xf>
    <xf numFmtId="43" fontId="6" fillId="4" borderId="5" xfId="4" applyFont="1" applyFill="1" applyBorder="1" applyAlignment="1">
      <alignment horizontal="right" shrinkToFit="1"/>
    </xf>
    <xf numFmtId="43" fontId="6" fillId="5" borderId="5" xfId="4" applyFont="1" applyFill="1" applyBorder="1" applyAlignment="1">
      <alignment horizontal="right" shrinkToFit="1"/>
    </xf>
    <xf numFmtId="0" fontId="6" fillId="2" borderId="5" xfId="0" applyFont="1" applyFill="1" applyBorder="1"/>
    <xf numFmtId="188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/>
    </xf>
    <xf numFmtId="0" fontId="6" fillId="0" borderId="0" xfId="2" applyFont="1"/>
    <xf numFmtId="0" fontId="6" fillId="2" borderId="5" xfId="2" applyFont="1" applyFill="1" applyBorder="1" applyAlignment="1">
      <alignment horizontal="left"/>
    </xf>
    <xf numFmtId="0" fontId="6" fillId="2" borderId="5" xfId="0" applyFont="1" applyFill="1" applyBorder="1" applyAlignment="1">
      <alignment shrinkToFit="1"/>
    </xf>
    <xf numFmtId="43" fontId="6" fillId="2" borderId="0" xfId="4" applyFont="1" applyFill="1" applyAlignment="1">
      <alignment horizontal="right"/>
    </xf>
    <xf numFmtId="43" fontId="6" fillId="3" borderId="0" xfId="4" applyFont="1" applyFill="1" applyAlignment="1">
      <alignment horizontal="right"/>
    </xf>
    <xf numFmtId="43" fontId="6" fillId="4" borderId="0" xfId="4" applyFont="1" applyFill="1" applyAlignment="1">
      <alignment horizontal="right"/>
    </xf>
    <xf numFmtId="43" fontId="6" fillId="5" borderId="0" xfId="4" applyFont="1" applyFill="1" applyAlignment="1">
      <alignment horizontal="right"/>
    </xf>
    <xf numFmtId="43" fontId="6" fillId="6" borderId="6" xfId="4" applyFont="1" applyFill="1" applyBorder="1" applyAlignment="1">
      <alignment horizontal="center" vertical="center"/>
    </xf>
    <xf numFmtId="43" fontId="6" fillId="6" borderId="7" xfId="4" applyFont="1" applyFill="1" applyBorder="1" applyAlignment="1">
      <alignment horizontal="center" vertical="center"/>
    </xf>
    <xf numFmtId="43" fontId="6" fillId="6" borderId="7" xfId="4" applyFont="1" applyFill="1" applyBorder="1" applyAlignment="1">
      <alignment horizontal="center" vertical="center" wrapText="1"/>
    </xf>
    <xf numFmtId="43" fontId="6" fillId="6" borderId="8" xfId="4" applyFont="1" applyFill="1" applyBorder="1" applyAlignment="1">
      <alignment horizontal="center" vertical="center" wrapText="1"/>
    </xf>
    <xf numFmtId="0" fontId="6" fillId="2" borderId="9" xfId="2" applyFont="1" applyFill="1" applyBorder="1"/>
    <xf numFmtId="188" fontId="6" fillId="2" borderId="9" xfId="2" applyNumberFormat="1" applyFont="1" applyFill="1" applyBorder="1" applyAlignment="1">
      <alignment horizontal="center" vertical="center"/>
    </xf>
    <xf numFmtId="4" fontId="6" fillId="2" borderId="9" xfId="4" applyNumberFormat="1" applyFont="1" applyFill="1" applyBorder="1" applyAlignment="1">
      <alignment horizontal="right" shrinkToFit="1"/>
    </xf>
    <xf numFmtId="1" fontId="6" fillId="2" borderId="9" xfId="0" applyNumberFormat="1" applyFont="1" applyFill="1" applyBorder="1" applyAlignment="1">
      <alignment horizontal="center" vertical="center"/>
    </xf>
    <xf numFmtId="43" fontId="6" fillId="2" borderId="9" xfId="4" applyFont="1" applyFill="1" applyBorder="1"/>
    <xf numFmtId="0" fontId="6" fillId="7" borderId="0" xfId="2" applyFont="1" applyFill="1" applyAlignment="1">
      <alignment horizontal="center"/>
    </xf>
    <xf numFmtId="0" fontId="6" fillId="7" borderId="3" xfId="2" applyFont="1" applyFill="1" applyBorder="1" applyAlignment="1">
      <alignment horizontal="center"/>
    </xf>
    <xf numFmtId="187" fontId="6" fillId="7" borderId="4" xfId="4" applyNumberFormat="1" applyFont="1" applyFill="1" applyBorder="1" applyAlignment="1">
      <alignment horizontal="center" vertical="center" wrapText="1"/>
    </xf>
    <xf numFmtId="187" fontId="6" fillId="7" borderId="7" xfId="4" applyNumberFormat="1" applyFont="1" applyFill="1" applyBorder="1" applyAlignment="1">
      <alignment horizontal="center" vertical="center" wrapText="1"/>
    </xf>
    <xf numFmtId="43" fontId="6" fillId="7" borderId="5" xfId="4" applyFont="1" applyFill="1" applyBorder="1" applyAlignment="1">
      <alignment horizontal="right"/>
    </xf>
    <xf numFmtId="43" fontId="6" fillId="7" borderId="5" xfId="4" applyFont="1" applyFill="1" applyBorder="1" applyAlignment="1">
      <alignment horizontal="right" shrinkToFit="1"/>
    </xf>
    <xf numFmtId="43" fontId="6" fillId="7" borderId="0" xfId="4" applyFont="1" applyFill="1" applyAlignment="1">
      <alignment horizontal="right"/>
    </xf>
    <xf numFmtId="0" fontId="6" fillId="2" borderId="5" xfId="2" applyFont="1" applyFill="1" applyBorder="1" applyAlignment="1">
      <alignment shrinkToFit="1"/>
    </xf>
    <xf numFmtId="43" fontId="6" fillId="0" borderId="9" xfId="4" applyFont="1" applyFill="1" applyBorder="1" applyAlignment="1">
      <alignment horizontal="right" shrinkToFit="1"/>
    </xf>
    <xf numFmtId="43" fontId="6" fillId="0" borderId="5" xfId="4" applyFont="1" applyFill="1" applyBorder="1" applyAlignment="1">
      <alignment horizontal="right" shrinkToFit="1"/>
    </xf>
    <xf numFmtId="1" fontId="6" fillId="2" borderId="0" xfId="2" applyNumberFormat="1" applyFont="1" applyFill="1"/>
    <xf numFmtId="1" fontId="6" fillId="0" borderId="0" xfId="2" applyNumberFormat="1" applyFont="1"/>
    <xf numFmtId="49" fontId="6" fillId="2" borderId="0" xfId="2" applyNumberFormat="1" applyFont="1" applyFill="1" applyAlignment="1">
      <alignment horizontal="left"/>
    </xf>
    <xf numFmtId="0" fontId="6" fillId="2" borderId="4" xfId="2" applyFont="1" applyFill="1" applyBorder="1" applyAlignment="1">
      <alignment horizontal="center" vertical="center"/>
    </xf>
    <xf numFmtId="1" fontId="6" fillId="2" borderId="9" xfId="2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left"/>
    </xf>
    <xf numFmtId="1" fontId="6" fillId="2" borderId="5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left"/>
    </xf>
    <xf numFmtId="1" fontId="6" fillId="2" borderId="5" xfId="2" applyNumberFormat="1" applyFont="1" applyFill="1" applyBorder="1" applyAlignment="1">
      <alignment horizontal="center"/>
    </xf>
    <xf numFmtId="1" fontId="6" fillId="2" borderId="5" xfId="2" applyNumberFormat="1" applyFont="1" applyFill="1" applyBorder="1" applyAlignment="1">
      <alignment horizontal="center" vertical="center"/>
    </xf>
    <xf numFmtId="0" fontId="6" fillId="2" borderId="11" xfId="2" applyFont="1" applyFill="1" applyBorder="1"/>
    <xf numFmtId="43" fontId="6" fillId="2" borderId="11" xfId="4" applyFont="1" applyFill="1" applyBorder="1" applyAlignment="1">
      <alignment horizontal="right"/>
    </xf>
    <xf numFmtId="43" fontId="6" fillId="3" borderId="11" xfId="4" applyFont="1" applyFill="1" applyBorder="1" applyAlignment="1">
      <alignment horizontal="right"/>
    </xf>
    <xf numFmtId="43" fontId="6" fillId="4" borderId="11" xfId="4" applyFont="1" applyFill="1" applyBorder="1" applyAlignment="1">
      <alignment horizontal="right"/>
    </xf>
    <xf numFmtId="43" fontId="6" fillId="5" borderId="11" xfId="4" applyFont="1" applyFill="1" applyBorder="1" applyAlignment="1">
      <alignment horizontal="right"/>
    </xf>
    <xf numFmtId="43" fontId="6" fillId="7" borderId="11" xfId="4" applyFont="1" applyFill="1" applyBorder="1" applyAlignment="1">
      <alignment horizontal="right"/>
    </xf>
    <xf numFmtId="188" fontId="6" fillId="2" borderId="11" xfId="4" applyNumberFormat="1" applyFont="1" applyFill="1" applyBorder="1" applyAlignment="1">
      <alignment horizontal="center" vertical="center"/>
    </xf>
    <xf numFmtId="43" fontId="6" fillId="2" borderId="11" xfId="4" applyFont="1" applyFill="1" applyBorder="1"/>
    <xf numFmtId="1" fontId="6" fillId="2" borderId="9" xfId="2" applyNumberFormat="1" applyFont="1" applyFill="1" applyBorder="1" applyAlignment="1">
      <alignment horizontal="left"/>
    </xf>
    <xf numFmtId="1" fontId="6" fillId="2" borderId="5" xfId="0" applyNumberFormat="1" applyFont="1" applyFill="1" applyBorder="1" applyAlignment="1">
      <alignment horizontal="left"/>
    </xf>
    <xf numFmtId="1" fontId="6" fillId="2" borderId="5" xfId="2" applyNumberFormat="1" applyFont="1" applyFill="1" applyBorder="1" applyAlignment="1">
      <alignment horizontal="left"/>
    </xf>
    <xf numFmtId="1" fontId="6" fillId="2" borderId="5" xfId="2" applyNumberFormat="1" applyFont="1" applyFill="1" applyBorder="1" applyAlignment="1">
      <alignment horizontal="left" vertical="center"/>
    </xf>
    <xf numFmtId="49" fontId="6" fillId="2" borderId="5" xfId="2" applyNumberFormat="1" applyFont="1" applyFill="1" applyBorder="1"/>
    <xf numFmtId="1" fontId="6" fillId="2" borderId="0" xfId="2" applyNumberFormat="1" applyFont="1" applyFill="1" applyAlignment="1">
      <alignment horizontal="center" vertical="center"/>
    </xf>
    <xf numFmtId="0" fontId="6" fillId="0" borderId="5" xfId="0" applyFont="1" applyBorder="1" applyAlignment="1">
      <alignment shrinkToFit="1"/>
    </xf>
    <xf numFmtId="1" fontId="6" fillId="2" borderId="11" xfId="2" applyNumberFormat="1" applyFont="1" applyFill="1" applyBorder="1" applyAlignment="1">
      <alignment horizontal="center" vertical="center"/>
    </xf>
    <xf numFmtId="49" fontId="6" fillId="2" borderId="11" xfId="2" applyNumberFormat="1" applyFont="1" applyFill="1" applyBorder="1" applyAlignment="1">
      <alignment horizontal="center" vertical="center"/>
    </xf>
    <xf numFmtId="49" fontId="6" fillId="2" borderId="11" xfId="2" applyNumberFormat="1" applyFont="1" applyFill="1" applyBorder="1"/>
    <xf numFmtId="0" fontId="6" fillId="2" borderId="11" xfId="2" applyFont="1" applyFill="1" applyBorder="1" applyAlignment="1">
      <alignment horizontal="left"/>
    </xf>
    <xf numFmtId="1" fontId="6" fillId="2" borderId="11" xfId="2" applyNumberFormat="1" applyFont="1" applyFill="1" applyBorder="1" applyAlignment="1">
      <alignment vertical="center"/>
    </xf>
    <xf numFmtId="49" fontId="6" fillId="2" borderId="5" xfId="2" applyNumberFormat="1" applyFont="1" applyFill="1" applyBorder="1" applyAlignment="1">
      <alignment horizontal="left"/>
    </xf>
    <xf numFmtId="43" fontId="4" fillId="0" borderId="0" xfId="3" applyFont="1" applyAlignment="1" applyProtection="1"/>
    <xf numFmtId="0" fontId="6" fillId="2" borderId="12" xfId="2" applyFont="1" applyFill="1" applyBorder="1"/>
    <xf numFmtId="0" fontId="6" fillId="2" borderId="13" xfId="2" applyFont="1" applyFill="1" applyBorder="1"/>
    <xf numFmtId="0" fontId="6" fillId="2" borderId="14" xfId="2" applyFont="1" applyFill="1" applyBorder="1"/>
    <xf numFmtId="49" fontId="6" fillId="0" borderId="15" xfId="2" applyNumberFormat="1" applyFont="1" applyBorder="1"/>
    <xf numFmtId="49" fontId="6" fillId="0" borderId="16" xfId="0" applyNumberFormat="1" applyFont="1" applyBorder="1" applyAlignment="1">
      <alignment horizontal="left"/>
    </xf>
    <xf numFmtId="49" fontId="6" fillId="0" borderId="16" xfId="2" applyNumberFormat="1" applyFont="1" applyBorder="1"/>
    <xf numFmtId="49" fontId="6" fillId="0" borderId="16" xfId="0" applyNumberFormat="1" applyFont="1" applyBorder="1"/>
    <xf numFmtId="49" fontId="6" fillId="0" borderId="16" xfId="2" applyNumberFormat="1" applyFont="1" applyBorder="1" applyAlignment="1">
      <alignment horizontal="left"/>
    </xf>
    <xf numFmtId="49" fontId="6" fillId="0" borderId="16" xfId="2" applyNumberFormat="1" applyFont="1" applyBorder="1" applyAlignment="1">
      <alignment vertical="center"/>
    </xf>
    <xf numFmtId="0" fontId="6" fillId="2" borderId="16" xfId="2" applyFont="1" applyFill="1" applyBorder="1"/>
    <xf numFmtId="49" fontId="6" fillId="2" borderId="16" xfId="2" applyNumberFormat="1" applyFont="1" applyFill="1" applyBorder="1"/>
    <xf numFmtId="0" fontId="6" fillId="2" borderId="17" xfId="2" applyFont="1" applyFill="1" applyBorder="1"/>
    <xf numFmtId="43" fontId="6" fillId="6" borderId="0" xfId="4" applyFont="1" applyFill="1" applyBorder="1" applyAlignment="1">
      <alignment horizontal="center" vertical="center"/>
    </xf>
    <xf numFmtId="43" fontId="6" fillId="2" borderId="6" xfId="4" applyFont="1" applyFill="1" applyBorder="1" applyAlignment="1">
      <alignment horizontal="center"/>
    </xf>
    <xf numFmtId="43" fontId="6" fillId="2" borderId="10" xfId="4" applyFont="1" applyFill="1" applyBorder="1" applyAlignment="1">
      <alignment horizontal="center"/>
    </xf>
    <xf numFmtId="49" fontId="6" fillId="6" borderId="4" xfId="4" applyNumberFormat="1" applyFont="1" applyFill="1" applyBorder="1" applyAlignment="1">
      <alignment horizontal="center" vertical="center" wrapText="1"/>
    </xf>
    <xf numFmtId="49" fontId="6" fillId="6" borderId="7" xfId="4" applyNumberFormat="1" applyFont="1" applyFill="1" applyBorder="1" applyAlignment="1">
      <alignment horizontal="center" vertical="center" wrapText="1"/>
    </xf>
    <xf numFmtId="49" fontId="6" fillId="3" borderId="4" xfId="4" applyNumberFormat="1" applyFont="1" applyFill="1" applyBorder="1" applyAlignment="1">
      <alignment horizontal="center" vertical="center" wrapText="1"/>
    </xf>
    <xf numFmtId="49" fontId="6" fillId="3" borderId="7" xfId="4" applyNumberFormat="1" applyFont="1" applyFill="1" applyBorder="1" applyAlignment="1">
      <alignment horizontal="center" vertical="center" wrapText="1"/>
    </xf>
    <xf numFmtId="49" fontId="6" fillId="4" borderId="4" xfId="4" applyNumberFormat="1" applyFont="1" applyFill="1" applyBorder="1" applyAlignment="1">
      <alignment horizontal="center" vertical="center" wrapText="1"/>
    </xf>
    <xf numFmtId="49" fontId="6" fillId="4" borderId="7" xfId="4" applyNumberFormat="1" applyFont="1" applyFill="1" applyBorder="1" applyAlignment="1">
      <alignment horizontal="center" vertical="center" wrapText="1"/>
    </xf>
    <xf numFmtId="187" fontId="6" fillId="5" borderId="4" xfId="4" applyNumberFormat="1" applyFont="1" applyFill="1" applyBorder="1" applyAlignment="1">
      <alignment horizontal="center" vertical="center" wrapText="1"/>
    </xf>
    <xf numFmtId="187" fontId="6" fillId="5" borderId="7" xfId="4" applyNumberFormat="1" applyFont="1" applyFill="1" applyBorder="1" applyAlignment="1">
      <alignment horizontal="center" vertical="center" wrapText="1"/>
    </xf>
    <xf numFmtId="43" fontId="6" fillId="2" borderId="4" xfId="4" applyFont="1" applyFill="1" applyBorder="1" applyAlignment="1">
      <alignment horizontal="center" vertical="center" wrapText="1"/>
    </xf>
    <xf numFmtId="43" fontId="6" fillId="2" borderId="7" xfId="4" applyFont="1" applyFill="1" applyBorder="1" applyAlignment="1">
      <alignment horizontal="center" wrapText="1"/>
    </xf>
    <xf numFmtId="0" fontId="6" fillId="2" borderId="4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188" fontId="6" fillId="2" borderId="4" xfId="2" applyNumberFormat="1" applyFont="1" applyFill="1" applyBorder="1" applyAlignment="1">
      <alignment horizontal="center" vertical="center" wrapText="1"/>
    </xf>
    <xf numFmtId="188" fontId="6" fillId="2" borderId="7" xfId="2" applyNumberFormat="1" applyFont="1" applyFill="1" applyBorder="1" applyAlignment="1">
      <alignment horizontal="center" vertical="center" wrapText="1"/>
    </xf>
    <xf numFmtId="43" fontId="6" fillId="2" borderId="9" xfId="4" applyFont="1" applyFill="1" applyBorder="1" applyAlignment="1">
      <alignment horizontal="right" shrinkToFit="1"/>
    </xf>
    <xf numFmtId="43" fontId="6" fillId="3" borderId="9" xfId="4" applyFont="1" applyFill="1" applyBorder="1" applyAlignment="1">
      <alignment horizontal="right" shrinkToFit="1"/>
    </xf>
    <xf numFmtId="43" fontId="6" fillId="4" borderId="9" xfId="4" applyFont="1" applyFill="1" applyBorder="1" applyAlignment="1">
      <alignment horizontal="right" shrinkToFit="1"/>
    </xf>
    <xf numFmtId="43" fontId="6" fillId="5" borderId="9" xfId="4" applyFont="1" applyFill="1" applyBorder="1" applyAlignment="1">
      <alignment horizontal="right" shrinkToFit="1"/>
    </xf>
    <xf numFmtId="43" fontId="6" fillId="7" borderId="9" xfId="4" applyFont="1" applyFill="1" applyBorder="1" applyAlignment="1">
      <alignment horizontal="right" shrinkToFit="1"/>
    </xf>
    <xf numFmtId="0" fontId="6" fillId="2" borderId="9" xfId="0" applyFont="1" applyFill="1" applyBorder="1" applyAlignment="1">
      <alignment horizontal="left"/>
    </xf>
    <xf numFmtId="188" fontId="6" fillId="2" borderId="9" xfId="0" applyNumberFormat="1" applyFont="1" applyFill="1" applyBorder="1" applyAlignment="1">
      <alignment horizontal="center" vertical="center"/>
    </xf>
    <xf numFmtId="1" fontId="6" fillId="2" borderId="18" xfId="2" applyNumberFormat="1" applyFont="1" applyFill="1" applyBorder="1" applyAlignment="1">
      <alignment horizontal="center" vertical="center"/>
    </xf>
    <xf numFmtId="0" fontId="6" fillId="2" borderId="18" xfId="2" applyFont="1" applyFill="1" applyBorder="1"/>
    <xf numFmtId="188" fontId="6" fillId="2" borderId="18" xfId="2" applyNumberFormat="1" applyFont="1" applyFill="1" applyBorder="1" applyAlignment="1">
      <alignment horizontal="center" vertical="center"/>
    </xf>
    <xf numFmtId="43" fontId="6" fillId="2" borderId="18" xfId="4" applyFont="1" applyFill="1" applyBorder="1" applyAlignment="1">
      <alignment horizontal="right"/>
    </xf>
    <xf numFmtId="43" fontId="6" fillId="3" borderId="18" xfId="4" applyFont="1" applyFill="1" applyBorder="1" applyAlignment="1">
      <alignment horizontal="right"/>
    </xf>
    <xf numFmtId="43" fontId="6" fillId="4" borderId="18" xfId="4" applyFont="1" applyFill="1" applyBorder="1" applyAlignment="1">
      <alignment horizontal="right"/>
    </xf>
    <xf numFmtId="43" fontId="6" fillId="5" borderId="18" xfId="4" applyFont="1" applyFill="1" applyBorder="1" applyAlignment="1">
      <alignment horizontal="right"/>
    </xf>
    <xf numFmtId="43" fontId="6" fillId="7" borderId="18" xfId="4" applyFont="1" applyFill="1" applyBorder="1" applyAlignment="1">
      <alignment horizontal="right"/>
    </xf>
    <xf numFmtId="188" fontId="6" fillId="2" borderId="18" xfId="4" applyNumberFormat="1" applyFont="1" applyFill="1" applyBorder="1" applyAlignment="1">
      <alignment horizontal="center" vertical="center"/>
    </xf>
    <xf numFmtId="43" fontId="6" fillId="2" borderId="18" xfId="4" applyFont="1" applyFill="1" applyBorder="1"/>
    <xf numFmtId="1" fontId="6" fillId="2" borderId="18" xfId="2" applyNumberFormat="1" applyFont="1" applyFill="1" applyBorder="1" applyAlignment="1">
      <alignment horizontal="center"/>
    </xf>
    <xf numFmtId="0" fontId="6" fillId="2" borderId="19" xfId="2" applyFont="1" applyFill="1" applyBorder="1"/>
    <xf numFmtId="49" fontId="6" fillId="2" borderId="18" xfId="0" applyNumberFormat="1" applyFont="1" applyFill="1" applyBorder="1" applyAlignment="1">
      <alignment horizontal="left"/>
    </xf>
    <xf numFmtId="49" fontId="6" fillId="2" borderId="18" xfId="2" applyNumberFormat="1" applyFont="1" applyFill="1" applyBorder="1"/>
    <xf numFmtId="49" fontId="6" fillId="2" borderId="20" xfId="2" applyNumberFormat="1" applyFont="1" applyFill="1" applyBorder="1"/>
    <xf numFmtId="49" fontId="6" fillId="2" borderId="5" xfId="0" applyNumberFormat="1" applyFont="1" applyFill="1" applyBorder="1" applyAlignment="1">
      <alignment horizontal="center" vertical="center"/>
    </xf>
    <xf numFmtId="49" fontId="6" fillId="2" borderId="5" xfId="2" applyNumberFormat="1" applyFont="1" applyFill="1" applyBorder="1" applyAlignment="1">
      <alignment horizontal="center"/>
    </xf>
    <xf numFmtId="49" fontId="6" fillId="2" borderId="18" xfId="2" applyNumberFormat="1" applyFont="1" applyFill="1" applyBorder="1" applyAlignment="1">
      <alignment horizontal="center"/>
    </xf>
    <xf numFmtId="1" fontId="6" fillId="0" borderId="0" xfId="0" applyNumberFormat="1" applyFont="1" applyAlignment="1" applyProtection="1">
      <alignment horizontal="left" shrinkToFit="1"/>
      <protection locked="0"/>
    </xf>
    <xf numFmtId="0" fontId="4" fillId="0" borderId="0" xfId="5" applyFont="1" applyProtection="1"/>
    <xf numFmtId="189" fontId="10" fillId="0" borderId="0" xfId="5" applyNumberFormat="1" applyFont="1" applyAlignment="1" applyProtection="1">
      <alignment horizontal="center"/>
    </xf>
    <xf numFmtId="0" fontId="4" fillId="0" borderId="0" xfId="5" applyFont="1" applyAlignment="1" applyProtection="1">
      <alignment horizontal="right"/>
    </xf>
    <xf numFmtId="17" fontId="4" fillId="0" borderId="0" xfId="5" applyNumberFormat="1" applyFont="1" applyProtection="1"/>
    <xf numFmtId="0" fontId="4" fillId="0" borderId="0" xfId="5" applyFont="1" applyAlignment="1" applyProtection="1">
      <alignment horizontal="center"/>
    </xf>
    <xf numFmtId="0" fontId="4" fillId="0" borderId="0" xfId="5" applyFont="1" applyAlignment="1" applyProtection="1">
      <alignment horizontal="left"/>
    </xf>
    <xf numFmtId="0" fontId="5" fillId="0" borderId="0" xfId="5" applyFont="1" applyProtection="1"/>
  </cellXfs>
  <cellStyles count="6">
    <cellStyle name="Comma 2" xfId="1" xr:uid="{D63C8122-6452-4DB5-B28A-692D1F7DA1AD}"/>
    <cellStyle name="Normal 2" xfId="2" xr:uid="{F22676E3-9B25-401D-8F27-E86491E70116}"/>
    <cellStyle name="เครื่องหมายจุลภาค 2" xfId="3" xr:uid="{452041D5-AD70-4771-BB2A-21EE15E89ECB}"/>
    <cellStyle name="จุลภาค" xfId="4" builtinId="3"/>
    <cellStyle name="ปกติ" xfId="0" builtinId="0"/>
    <cellStyle name="ปกติ 2" xfId="5" xr:uid="{DEEDAF85-0177-4533-B1A5-7A36CF4ECB0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123825</xdr:rowOff>
    </xdr:from>
    <xdr:ext cx="1866101" cy="262572"/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A09ED2E1-89F8-4B40-FB40-DE9DF74266E6}"/>
            </a:ext>
          </a:extLst>
        </xdr:cNvPr>
        <xdr:cNvSpPr/>
      </xdr:nvSpPr>
      <xdr:spPr>
        <a:xfrm>
          <a:off x="676275" y="123825"/>
          <a:ext cx="1939487" cy="262572"/>
        </a:xfrm>
        <a:prstGeom prst="rect">
          <a:avLst/>
        </a:prstGeom>
        <a:noFill/>
        <a:ln>
          <a:solidFill>
            <a:srgbClr val="FF0000"/>
          </a:solidFill>
        </a:ln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th-TH" sz="11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เลขประจำตัวประชาชน</a:t>
          </a:r>
        </a:p>
      </xdr:txBody>
    </xdr:sp>
    <xdr:clientData/>
  </xdr:oneCellAnchor>
  <xdr:twoCellAnchor>
    <xdr:from>
      <xdr:col>0</xdr:col>
      <xdr:colOff>185496</xdr:colOff>
      <xdr:row>0</xdr:row>
      <xdr:rowOff>126185</xdr:rowOff>
    </xdr:from>
    <xdr:to>
      <xdr:col>0</xdr:col>
      <xdr:colOff>476387</xdr:colOff>
      <xdr:row>0</xdr:row>
      <xdr:rowOff>774307</xdr:rowOff>
    </xdr:to>
    <xdr:sp macro="" textlink="">
      <xdr:nvSpPr>
        <xdr:cNvPr id="3" name="ลูกศรโค้งขึ้น 2">
          <a:extLst>
            <a:ext uri="{FF2B5EF4-FFF2-40B4-BE49-F238E27FC236}">
              <a16:creationId xmlns:a16="http://schemas.microsoft.com/office/drawing/2014/main" id="{34026043-E542-C69B-AFAB-4955D583E9CE}"/>
            </a:ext>
          </a:extLst>
        </xdr:cNvPr>
        <xdr:cNvSpPr/>
      </xdr:nvSpPr>
      <xdr:spPr>
        <a:xfrm rot="8071725">
          <a:off x="6881" y="304800"/>
          <a:ext cx="648122" cy="290891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1</xdr:col>
      <xdr:colOff>152400</xdr:colOff>
      <xdr:row>0</xdr:row>
      <xdr:rowOff>266700</xdr:rowOff>
    </xdr:from>
    <xdr:to>
      <xdr:col>9</xdr:col>
      <xdr:colOff>352425</xdr:colOff>
      <xdr:row>2</xdr:row>
      <xdr:rowOff>19050</xdr:rowOff>
    </xdr:to>
    <xdr:grpSp>
      <xdr:nvGrpSpPr>
        <xdr:cNvPr id="11759" name="กลุ่ม 4">
          <a:extLst>
            <a:ext uri="{FF2B5EF4-FFF2-40B4-BE49-F238E27FC236}">
              <a16:creationId xmlns:a16="http://schemas.microsoft.com/office/drawing/2014/main" id="{6B6600A9-29B1-279A-5D3B-C543FC92E255}"/>
            </a:ext>
          </a:extLst>
        </xdr:cNvPr>
        <xdr:cNvGrpSpPr>
          <a:grpSpLocks/>
        </xdr:cNvGrpSpPr>
      </xdr:nvGrpSpPr>
      <xdr:grpSpPr bwMode="auto">
        <a:xfrm>
          <a:off x="888423" y="266700"/>
          <a:ext cx="5707207" cy="826077"/>
          <a:chOff x="2359852" y="95250"/>
          <a:chExt cx="4973624" cy="858023"/>
        </a:xfrm>
      </xdr:grpSpPr>
      <xdr:pic>
        <xdr:nvPicPr>
          <xdr:cNvPr id="11760" name="รูปภาพ 3">
            <a:extLst>
              <a:ext uri="{FF2B5EF4-FFF2-40B4-BE49-F238E27FC236}">
                <a16:creationId xmlns:a16="http://schemas.microsoft.com/office/drawing/2014/main" id="{3CABD2FA-FEDE-655E-9863-BAE4FAD6CA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934" t="12027" r="23862" b="27528"/>
          <a:stretch>
            <a:fillRect/>
          </a:stretch>
        </xdr:blipFill>
        <xdr:spPr bwMode="auto">
          <a:xfrm>
            <a:off x="6481828" y="95250"/>
            <a:ext cx="851648" cy="684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" name="TextBox 10">
            <a:extLst>
              <a:ext uri="{FF2B5EF4-FFF2-40B4-BE49-F238E27FC236}">
                <a16:creationId xmlns:a16="http://schemas.microsoft.com/office/drawing/2014/main" id="{188778C6-AD5A-28A5-01D7-BB713EABC227}"/>
              </a:ext>
            </a:extLst>
          </xdr:cNvPr>
          <xdr:cNvSpPr txBox="1"/>
        </xdr:nvSpPr>
        <xdr:spPr>
          <a:xfrm>
            <a:off x="2359852" y="185043"/>
            <a:ext cx="4450522" cy="7682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>
              <a:lnSpc>
                <a:spcPts val="1800"/>
              </a:lnSpc>
            </a:pPr>
            <a:r>
              <a:rPr lang="th-TH" sz="1400" b="1" spc="0">
                <a:latin typeface="TH Niramit AS" panose="02000506000000020004" pitchFamily="2" charset="-34"/>
                <a:cs typeface="TH Niramit AS" panose="02000506000000020004" pitchFamily="2" charset="-34"/>
              </a:rPr>
              <a:t>สำนักงานเขตพื้นที่การศึกษาประถมศึกษานครสวรรค์</a:t>
            </a:r>
            <a:r>
              <a:rPr lang="th-TH" sz="1400" b="1" spc="0" baseline="0">
                <a:latin typeface="TH Niramit AS" panose="02000506000000020004" pitchFamily="2" charset="-34"/>
                <a:cs typeface="TH Niramit AS" panose="02000506000000020004" pitchFamily="2" charset="-34"/>
              </a:rPr>
              <a:t> เขต 3 </a:t>
            </a:r>
          </a:p>
          <a:p>
            <a:pPr algn="ctr">
              <a:lnSpc>
                <a:spcPts val="1500"/>
              </a:lnSpc>
            </a:pPr>
            <a:r>
              <a:rPr lang="th-TH" sz="1200" b="1" spc="0" baseline="0">
                <a:latin typeface="TH Niramit AS" panose="02000506000000020004" pitchFamily="2" charset="-34"/>
                <a:cs typeface="TH Niramit AS" panose="02000506000000020004" pitchFamily="2" charset="-34"/>
              </a:rPr>
              <a:t>ตำบลโคกเดื่อ  อำเภอไพศาลี  จังหวัดนครสวรรค์  60220  โทร.056-259608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C9CB5-8C4B-49B8-BA6B-92A6D44013C0}">
  <sheetPr>
    <tabColor rgb="FF00B050"/>
  </sheetPr>
  <dimension ref="A1:IV86"/>
  <sheetViews>
    <sheetView topLeftCell="A58" zoomScale="70" zoomScaleNormal="70" workbookViewId="0">
      <pane xSplit="15420"/>
      <selection activeCell="AE79" sqref="AE79"/>
      <selection pane="topRight" activeCell="E80" sqref="E80:E83"/>
    </sheetView>
  </sheetViews>
  <sheetFormatPr defaultRowHeight="24" x14ac:dyDescent="0.55000000000000004"/>
  <cols>
    <col min="1" max="1" width="18" style="94" bestFit="1" customWidth="1"/>
    <col min="2" max="2" width="8.75" style="10" customWidth="1"/>
    <col min="3" max="3" width="7.75" style="10" customWidth="1"/>
    <col min="4" max="4" width="8" style="10" customWidth="1"/>
    <col min="5" max="5" width="25.5" style="10" customWidth="1"/>
    <col min="6" max="6" width="13.375" style="5" customWidth="1"/>
    <col min="7" max="7" width="12.25" style="48" bestFit="1" customWidth="1"/>
    <col min="8" max="10" width="9.875" style="48" customWidth="1"/>
    <col min="11" max="11" width="12.375" style="48" bestFit="1" customWidth="1"/>
    <col min="12" max="12" width="9.875" style="48" customWidth="1"/>
    <col min="13" max="13" width="10.25" style="48" bestFit="1" customWidth="1"/>
    <col min="14" max="14" width="10.375" style="48" customWidth="1"/>
    <col min="15" max="15" width="9" style="49" customWidth="1"/>
    <col min="16" max="16" width="10.5" style="50" customWidth="1"/>
    <col min="17" max="17" width="10.375" style="51" customWidth="1"/>
    <col min="18" max="18" width="12.125" style="67" customWidth="1"/>
    <col min="19" max="19" width="13.25" style="48" bestFit="1" customWidth="1"/>
    <col min="20" max="20" width="22.125" style="10" customWidth="1"/>
    <col min="21" max="21" width="16" style="11" customWidth="1"/>
    <col min="22" max="22" width="12.375" style="12" customWidth="1"/>
    <col min="23" max="23" width="17.625" style="12" customWidth="1"/>
    <col min="24" max="24" width="25.125" style="10" bestFit="1" customWidth="1"/>
    <col min="25" max="25" width="14" style="10" bestFit="1" customWidth="1"/>
    <col min="26" max="26" width="16.375" style="13" bestFit="1" customWidth="1"/>
    <col min="27" max="27" width="16" style="14" customWidth="1"/>
    <col min="28" max="28" width="9" style="10"/>
    <col min="29" max="29" width="9.875" style="10" bestFit="1" customWidth="1"/>
    <col min="30" max="30" width="9" style="10"/>
    <col min="31" max="31" width="16.625" style="14" customWidth="1"/>
    <col min="32" max="32" width="26" style="14" customWidth="1"/>
    <col min="33" max="16384" width="9" style="10"/>
  </cols>
  <sheetData>
    <row r="1" spans="1:256" x14ac:dyDescent="0.55000000000000004">
      <c r="B1" s="4"/>
      <c r="C1" s="4"/>
      <c r="D1" s="4"/>
      <c r="E1" s="4"/>
      <c r="G1" s="6"/>
      <c r="H1" s="6"/>
      <c r="I1" s="6"/>
      <c r="J1" s="6"/>
      <c r="K1" s="6"/>
      <c r="L1" s="6"/>
      <c r="M1" s="6"/>
      <c r="N1" s="4"/>
      <c r="O1" s="7"/>
      <c r="P1" s="8"/>
      <c r="Q1" s="9"/>
      <c r="R1" s="61"/>
      <c r="S1" s="6"/>
    </row>
    <row r="2" spans="1:256" x14ac:dyDescent="0.55000000000000004">
      <c r="B2" s="73" t="s">
        <v>542</v>
      </c>
      <c r="C2" s="4"/>
      <c r="D2" s="4"/>
      <c r="E2" s="4"/>
      <c r="G2" s="6"/>
      <c r="H2" s="6"/>
      <c r="I2" s="6"/>
      <c r="J2" s="6"/>
      <c r="K2" s="6"/>
      <c r="L2" s="6"/>
      <c r="M2" s="6"/>
      <c r="N2" s="4"/>
      <c r="O2" s="7"/>
      <c r="P2" s="8"/>
      <c r="Q2" s="9"/>
      <c r="R2" s="61"/>
      <c r="S2" s="6"/>
      <c r="V2" s="15"/>
      <c r="W2" s="15"/>
    </row>
    <row r="3" spans="1:256" x14ac:dyDescent="0.55000000000000004">
      <c r="B3" s="16"/>
      <c r="C3" s="16"/>
      <c r="D3" s="16"/>
      <c r="E3" s="16"/>
      <c r="F3" s="17"/>
      <c r="G3" s="18"/>
      <c r="H3" s="18"/>
      <c r="I3" s="18"/>
      <c r="J3" s="18"/>
      <c r="K3" s="18"/>
      <c r="L3" s="18"/>
      <c r="M3" s="18"/>
      <c r="N3" s="16"/>
      <c r="O3" s="19"/>
      <c r="P3" s="20"/>
      <c r="Q3" s="21"/>
      <c r="R3" s="62"/>
      <c r="S3" s="18"/>
      <c r="V3" s="15"/>
      <c r="W3" s="15"/>
    </row>
    <row r="4" spans="1:256" ht="23.25" customHeight="1" x14ac:dyDescent="0.55000000000000004">
      <c r="B4" s="128" t="s">
        <v>0</v>
      </c>
      <c r="C4" s="128" t="s">
        <v>0</v>
      </c>
      <c r="D4" s="128" t="s">
        <v>1</v>
      </c>
      <c r="E4" s="128" t="s">
        <v>2</v>
      </c>
      <c r="F4" s="130" t="s">
        <v>3</v>
      </c>
      <c r="G4" s="116" t="s">
        <v>4</v>
      </c>
      <c r="H4" s="117"/>
      <c r="I4" s="117"/>
      <c r="J4" s="117"/>
      <c r="K4" s="117"/>
      <c r="L4" s="117"/>
      <c r="M4" s="117"/>
      <c r="N4" s="118" t="s">
        <v>5</v>
      </c>
      <c r="O4" s="120" t="s">
        <v>539</v>
      </c>
      <c r="P4" s="122" t="s">
        <v>181</v>
      </c>
      <c r="Q4" s="124" t="s">
        <v>538</v>
      </c>
      <c r="R4" s="63"/>
      <c r="S4" s="126" t="s">
        <v>63</v>
      </c>
      <c r="T4" s="4"/>
      <c r="U4" s="22"/>
      <c r="V4" s="15"/>
      <c r="W4" s="15"/>
      <c r="X4" s="23"/>
      <c r="AA4" s="10"/>
    </row>
    <row r="5" spans="1:256" x14ac:dyDescent="0.55000000000000004">
      <c r="B5" s="129"/>
      <c r="C5" s="129"/>
      <c r="D5" s="129"/>
      <c r="E5" s="129"/>
      <c r="F5" s="131"/>
      <c r="G5" s="52"/>
      <c r="H5" s="52"/>
      <c r="I5" s="52"/>
      <c r="J5" s="52"/>
      <c r="K5" s="52"/>
      <c r="L5" s="52"/>
      <c r="M5" s="52"/>
      <c r="N5" s="119"/>
      <c r="O5" s="121"/>
      <c r="P5" s="123"/>
      <c r="Q5" s="125"/>
      <c r="R5" s="64"/>
      <c r="S5" s="127"/>
      <c r="T5" s="24"/>
      <c r="V5" s="115" t="s">
        <v>63</v>
      </c>
      <c r="W5" s="115" t="s">
        <v>514</v>
      </c>
      <c r="AA5" s="10"/>
    </row>
    <row r="6" spans="1:256" ht="74.45" customHeight="1" x14ac:dyDescent="0.55000000000000004">
      <c r="B6" s="129"/>
      <c r="C6" s="129"/>
      <c r="D6" s="129"/>
      <c r="E6" s="129"/>
      <c r="F6" s="131"/>
      <c r="G6" s="53" t="s">
        <v>479</v>
      </c>
      <c r="H6" s="54" t="s">
        <v>6</v>
      </c>
      <c r="I6" s="54" t="s">
        <v>289</v>
      </c>
      <c r="J6" s="54" t="s">
        <v>290</v>
      </c>
      <c r="K6" s="54" t="s">
        <v>291</v>
      </c>
      <c r="L6" s="54" t="s">
        <v>7</v>
      </c>
      <c r="M6" s="55" t="s">
        <v>8</v>
      </c>
      <c r="N6" s="119"/>
      <c r="O6" s="121"/>
      <c r="P6" s="123"/>
      <c r="Q6" s="125"/>
      <c r="R6" s="64" t="s">
        <v>307</v>
      </c>
      <c r="S6" s="127"/>
      <c r="V6" s="115"/>
      <c r="W6" s="115"/>
      <c r="Y6" s="10" t="s">
        <v>51</v>
      </c>
      <c r="Z6" s="13" t="s">
        <v>66</v>
      </c>
      <c r="AA6" s="25" t="s">
        <v>53</v>
      </c>
      <c r="AB6" s="74" t="s">
        <v>64</v>
      </c>
      <c r="AC6" s="74" t="s">
        <v>65</v>
      </c>
      <c r="AD6" s="74" t="s">
        <v>67</v>
      </c>
    </row>
    <row r="7" spans="1:256" x14ac:dyDescent="0.55000000000000004">
      <c r="A7" s="75">
        <v>3610500098891</v>
      </c>
      <c r="B7" s="56" t="s">
        <v>9</v>
      </c>
      <c r="C7" s="56" t="s">
        <v>10</v>
      </c>
      <c r="D7" s="56" t="s">
        <v>11</v>
      </c>
      <c r="E7" s="56" t="s">
        <v>120</v>
      </c>
      <c r="F7" s="57" t="s">
        <v>196</v>
      </c>
      <c r="G7" s="69">
        <v>34700</v>
      </c>
      <c r="H7" s="132"/>
      <c r="I7" s="132"/>
      <c r="J7" s="132"/>
      <c r="K7" s="132"/>
      <c r="L7" s="132"/>
      <c r="M7" s="132"/>
      <c r="N7" s="58">
        <v>875</v>
      </c>
      <c r="O7" s="133"/>
      <c r="P7" s="134"/>
      <c r="Q7" s="135">
        <v>1500</v>
      </c>
      <c r="R7" s="136"/>
      <c r="S7" s="132">
        <v>32325</v>
      </c>
      <c r="T7" s="137" t="s">
        <v>120</v>
      </c>
      <c r="U7" s="138" t="s">
        <v>196</v>
      </c>
      <c r="V7" s="60">
        <v>32325</v>
      </c>
      <c r="W7" s="132">
        <v>34700</v>
      </c>
      <c r="X7" s="137" t="s">
        <v>120</v>
      </c>
      <c r="Y7" s="137" t="s">
        <v>39</v>
      </c>
      <c r="Z7" s="59" t="s">
        <v>371</v>
      </c>
      <c r="AA7" s="56" t="s">
        <v>68</v>
      </c>
      <c r="AB7" s="103"/>
      <c r="AC7" s="56"/>
      <c r="AD7" s="76" t="s">
        <v>69</v>
      </c>
      <c r="AE7" s="89" t="s">
        <v>371</v>
      </c>
      <c r="AF7" s="106" t="s">
        <v>120</v>
      </c>
      <c r="AG7" s="56" t="b">
        <f>EXACT(A7,AE7)</f>
        <v>1</v>
      </c>
      <c r="AH7" s="56" t="b">
        <f>EXACT(E7,AF7)</f>
        <v>1</v>
      </c>
      <c r="IV7" s="71">
        <f>SUM(A7:IU7)</f>
        <v>3610500235316</v>
      </c>
    </row>
    <row r="8" spans="1:256" x14ac:dyDescent="0.55000000000000004">
      <c r="A8" s="77">
        <v>3609800037143</v>
      </c>
      <c r="B8" s="38" t="s">
        <v>12</v>
      </c>
      <c r="C8" s="38" t="s">
        <v>121</v>
      </c>
      <c r="D8" s="38" t="s">
        <v>15</v>
      </c>
      <c r="E8" s="38" t="s">
        <v>122</v>
      </c>
      <c r="F8" s="28" t="s">
        <v>197</v>
      </c>
      <c r="G8" s="70">
        <v>34690</v>
      </c>
      <c r="H8" s="29"/>
      <c r="I8" s="29"/>
      <c r="J8" s="29"/>
      <c r="K8" s="29"/>
      <c r="L8" s="29"/>
      <c r="M8" s="29"/>
      <c r="N8" s="31">
        <v>875</v>
      </c>
      <c r="O8" s="39"/>
      <c r="P8" s="40"/>
      <c r="Q8" s="41"/>
      <c r="R8" s="66"/>
      <c r="S8" s="29">
        <v>33815</v>
      </c>
      <c r="T8" s="44" t="s">
        <v>122</v>
      </c>
      <c r="U8" s="28" t="s">
        <v>197</v>
      </c>
      <c r="V8" s="36">
        <v>33815</v>
      </c>
      <c r="W8" s="29">
        <v>34690</v>
      </c>
      <c r="X8" s="44" t="s">
        <v>122</v>
      </c>
      <c r="Y8" s="44" t="s">
        <v>166</v>
      </c>
      <c r="Z8" s="37" t="s">
        <v>372</v>
      </c>
      <c r="AA8" s="27" t="s">
        <v>68</v>
      </c>
      <c r="AB8" s="104"/>
      <c r="AC8" s="27"/>
      <c r="AD8" s="78" t="s">
        <v>70</v>
      </c>
      <c r="AE8" s="90" t="s">
        <v>372</v>
      </c>
      <c r="AF8" s="107" t="s">
        <v>122</v>
      </c>
      <c r="AG8" s="56" t="b">
        <f>EXACT(A8,AE8)</f>
        <v>1</v>
      </c>
      <c r="AH8" s="56" t="b">
        <f>EXACT(E8,AF8)</f>
        <v>1</v>
      </c>
      <c r="IV8" s="71">
        <f>SUM(A8:IU8)</f>
        <v>3609800175028</v>
      </c>
    </row>
    <row r="9" spans="1:256" x14ac:dyDescent="0.55000000000000004">
      <c r="A9" s="79">
        <v>3600400472456</v>
      </c>
      <c r="B9" s="27" t="s">
        <v>9</v>
      </c>
      <c r="C9" s="27" t="s">
        <v>16</v>
      </c>
      <c r="D9" s="27" t="s">
        <v>17</v>
      </c>
      <c r="E9" s="27" t="s">
        <v>18</v>
      </c>
      <c r="F9" s="28" t="s">
        <v>198</v>
      </c>
      <c r="G9" s="70">
        <v>34700</v>
      </c>
      <c r="H9" s="29"/>
      <c r="I9" s="29"/>
      <c r="J9" s="29"/>
      <c r="K9" s="29"/>
      <c r="L9" s="29"/>
      <c r="M9" s="29"/>
      <c r="N9" s="31">
        <v>875</v>
      </c>
      <c r="O9" s="39"/>
      <c r="P9" s="40"/>
      <c r="Q9" s="41"/>
      <c r="R9" s="66"/>
      <c r="S9" s="29">
        <v>33825</v>
      </c>
      <c r="T9" s="44" t="s">
        <v>18</v>
      </c>
      <c r="U9" s="28" t="s">
        <v>198</v>
      </c>
      <c r="V9" s="36">
        <v>33825</v>
      </c>
      <c r="W9" s="29">
        <v>34700</v>
      </c>
      <c r="X9" s="44" t="s">
        <v>18</v>
      </c>
      <c r="Y9" s="44" t="s">
        <v>147</v>
      </c>
      <c r="Z9" s="37" t="s">
        <v>373</v>
      </c>
      <c r="AA9" s="27" t="s">
        <v>68</v>
      </c>
      <c r="AB9" s="104"/>
      <c r="AC9" s="27"/>
      <c r="AD9" s="78" t="s">
        <v>71</v>
      </c>
      <c r="AE9" s="91" t="s">
        <v>373</v>
      </c>
      <c r="AF9" s="108" t="s">
        <v>18</v>
      </c>
      <c r="AG9" s="56" t="b">
        <f>EXACT(A9,AE9)</f>
        <v>1</v>
      </c>
      <c r="AH9" s="56" t="b">
        <f>EXACT(E9,AF9)</f>
        <v>1</v>
      </c>
      <c r="IV9" s="71">
        <f>SUM(A9:IU9)</f>
        <v>3600400610381</v>
      </c>
    </row>
    <row r="10" spans="1:256" x14ac:dyDescent="0.55000000000000004">
      <c r="A10" s="77">
        <v>1600900015716</v>
      </c>
      <c r="B10" s="38" t="s">
        <v>9</v>
      </c>
      <c r="C10" s="38" t="s">
        <v>19</v>
      </c>
      <c r="D10" s="38" t="s">
        <v>143</v>
      </c>
      <c r="E10" s="38" t="s">
        <v>142</v>
      </c>
      <c r="F10" s="28" t="s">
        <v>199</v>
      </c>
      <c r="G10" s="70">
        <v>34010</v>
      </c>
      <c r="H10" s="29"/>
      <c r="I10" s="29"/>
      <c r="J10" s="29"/>
      <c r="K10" s="29"/>
      <c r="L10" s="29"/>
      <c r="M10" s="29"/>
      <c r="N10" s="31">
        <v>875</v>
      </c>
      <c r="O10" s="39"/>
      <c r="P10" s="40"/>
      <c r="Q10" s="41">
        <v>770</v>
      </c>
      <c r="R10" s="66"/>
      <c r="S10" s="29">
        <v>32365</v>
      </c>
      <c r="T10" s="44" t="s">
        <v>142</v>
      </c>
      <c r="U10" s="43" t="s">
        <v>199</v>
      </c>
      <c r="V10" s="36">
        <v>32365</v>
      </c>
      <c r="W10" s="29">
        <v>34010</v>
      </c>
      <c r="X10" s="44" t="s">
        <v>142</v>
      </c>
      <c r="Y10" s="44" t="s">
        <v>226</v>
      </c>
      <c r="Z10" s="37" t="s">
        <v>374</v>
      </c>
      <c r="AA10" s="27" t="s">
        <v>68</v>
      </c>
      <c r="AB10" s="104"/>
      <c r="AC10" s="27"/>
      <c r="AD10" s="78" t="s">
        <v>72</v>
      </c>
      <c r="AE10" s="90" t="s">
        <v>374</v>
      </c>
      <c r="AF10" s="107" t="s">
        <v>142</v>
      </c>
      <c r="AG10" s="56" t="b">
        <f>EXACT(A10,AE10)</f>
        <v>1</v>
      </c>
      <c r="AH10" s="56" t="b">
        <f>EXACT(E10,AF10)</f>
        <v>1</v>
      </c>
      <c r="IV10" s="71">
        <f>SUM(A10:IU10)</f>
        <v>1600900150111</v>
      </c>
    </row>
    <row r="11" spans="1:256" x14ac:dyDescent="0.55000000000000004">
      <c r="A11" s="79">
        <v>1600100400461</v>
      </c>
      <c r="B11" s="27" t="s">
        <v>12</v>
      </c>
      <c r="C11" s="27" t="s">
        <v>20</v>
      </c>
      <c r="D11" s="27" t="s">
        <v>21</v>
      </c>
      <c r="E11" s="27" t="s">
        <v>22</v>
      </c>
      <c r="F11" s="28" t="s">
        <v>200</v>
      </c>
      <c r="G11" s="70">
        <v>29130</v>
      </c>
      <c r="H11" s="29"/>
      <c r="I11" s="29"/>
      <c r="J11" s="29"/>
      <c r="K11" s="29"/>
      <c r="L11" s="29"/>
      <c r="M11" s="29"/>
      <c r="N11" s="31">
        <v>875</v>
      </c>
      <c r="O11" s="39"/>
      <c r="P11" s="40"/>
      <c r="Q11" s="41"/>
      <c r="R11" s="66"/>
      <c r="S11" s="29">
        <v>28255</v>
      </c>
      <c r="T11" s="38" t="s">
        <v>22</v>
      </c>
      <c r="U11" s="28" t="s">
        <v>200</v>
      </c>
      <c r="V11" s="36">
        <v>28255</v>
      </c>
      <c r="W11" s="29">
        <v>29130</v>
      </c>
      <c r="X11" s="38" t="s">
        <v>22</v>
      </c>
      <c r="Y11" s="42" t="s">
        <v>218</v>
      </c>
      <c r="Z11" s="37" t="s">
        <v>375</v>
      </c>
      <c r="AA11" s="27" t="s">
        <v>68</v>
      </c>
      <c r="AB11" s="104"/>
      <c r="AC11" s="27"/>
      <c r="AD11" s="78" t="s">
        <v>73</v>
      </c>
      <c r="AE11" s="91" t="s">
        <v>375</v>
      </c>
      <c r="AF11" s="108" t="s">
        <v>22</v>
      </c>
      <c r="AG11" s="56" t="b">
        <f>EXACT(A11,AE11)</f>
        <v>1</v>
      </c>
      <c r="AH11" s="56" t="b">
        <f>EXACT(E11,AF11)</f>
        <v>1</v>
      </c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72">
        <f>SUM(A11:IU11)</f>
        <v>1600100516106</v>
      </c>
    </row>
    <row r="12" spans="1:256" x14ac:dyDescent="0.55000000000000004">
      <c r="A12" s="77">
        <v>3670800520644</v>
      </c>
      <c r="B12" s="46" t="s">
        <v>12</v>
      </c>
      <c r="C12" s="46" t="s">
        <v>23</v>
      </c>
      <c r="D12" s="46" t="s">
        <v>123</v>
      </c>
      <c r="E12" s="46" t="s">
        <v>219</v>
      </c>
      <c r="F12" s="28" t="s">
        <v>201</v>
      </c>
      <c r="G12" s="70">
        <v>33790</v>
      </c>
      <c r="H12" s="29"/>
      <c r="I12" s="29"/>
      <c r="J12" s="29"/>
      <c r="K12" s="29"/>
      <c r="L12" s="29"/>
      <c r="M12" s="29"/>
      <c r="N12" s="31">
        <v>875</v>
      </c>
      <c r="O12" s="39"/>
      <c r="P12" s="40"/>
      <c r="Q12" s="41"/>
      <c r="R12" s="66"/>
      <c r="S12" s="29">
        <v>32915</v>
      </c>
      <c r="T12" s="38" t="s">
        <v>219</v>
      </c>
      <c r="U12" s="28" t="s">
        <v>201</v>
      </c>
      <c r="V12" s="36">
        <v>32915</v>
      </c>
      <c r="W12" s="29">
        <v>33790</v>
      </c>
      <c r="X12" s="38" t="s">
        <v>219</v>
      </c>
      <c r="Y12" s="42" t="s">
        <v>38</v>
      </c>
      <c r="Z12" s="37" t="s">
        <v>376</v>
      </c>
      <c r="AA12" s="27" t="s">
        <v>68</v>
      </c>
      <c r="AB12" s="104"/>
      <c r="AC12" s="27"/>
      <c r="AD12" s="78" t="s">
        <v>74</v>
      </c>
      <c r="AE12" s="90" t="s">
        <v>376</v>
      </c>
      <c r="AF12" s="107" t="s">
        <v>219</v>
      </c>
      <c r="AG12" s="56" t="b">
        <f>EXACT(A12,AE12)</f>
        <v>1</v>
      </c>
      <c r="AH12" s="56" t="b">
        <f>EXACT(E12,AF12)</f>
        <v>1</v>
      </c>
      <c r="IV12" s="71">
        <f>SUM(A12:IU12)</f>
        <v>3670800654929</v>
      </c>
    </row>
    <row r="13" spans="1:256" x14ac:dyDescent="0.55000000000000004">
      <c r="A13" s="79">
        <v>3600400665441</v>
      </c>
      <c r="B13" s="27" t="s">
        <v>12</v>
      </c>
      <c r="C13" s="27" t="s">
        <v>24</v>
      </c>
      <c r="D13" s="27" t="s">
        <v>25</v>
      </c>
      <c r="E13" s="27" t="s">
        <v>124</v>
      </c>
      <c r="F13" s="28" t="s">
        <v>202</v>
      </c>
      <c r="G13" s="70">
        <v>33180</v>
      </c>
      <c r="H13" s="29"/>
      <c r="I13" s="29"/>
      <c r="J13" s="29"/>
      <c r="K13" s="29"/>
      <c r="L13" s="29"/>
      <c r="M13" s="29"/>
      <c r="N13" s="31">
        <v>875</v>
      </c>
      <c r="O13" s="39"/>
      <c r="P13" s="40"/>
      <c r="Q13" s="41">
        <v>1950</v>
      </c>
      <c r="R13" s="66"/>
      <c r="S13" s="29">
        <v>30355</v>
      </c>
      <c r="T13" s="42" t="s">
        <v>124</v>
      </c>
      <c r="U13" s="28" t="s">
        <v>202</v>
      </c>
      <c r="V13" s="36">
        <v>30355</v>
      </c>
      <c r="W13" s="29">
        <v>33180</v>
      </c>
      <c r="X13" s="42" t="s">
        <v>124</v>
      </c>
      <c r="Y13" s="44" t="s">
        <v>150</v>
      </c>
      <c r="Z13" s="37" t="s">
        <v>377</v>
      </c>
      <c r="AA13" s="27" t="s">
        <v>68</v>
      </c>
      <c r="AB13" s="104"/>
      <c r="AC13" s="27"/>
      <c r="AD13" s="78" t="s">
        <v>75</v>
      </c>
      <c r="AE13" s="91" t="s">
        <v>377</v>
      </c>
      <c r="AF13" s="108" t="s">
        <v>124</v>
      </c>
      <c r="AG13" s="56" t="b">
        <f>EXACT(A13,AE13)</f>
        <v>1</v>
      </c>
      <c r="AH13" s="56" t="b">
        <f>EXACT(E13,AF13)</f>
        <v>1</v>
      </c>
      <c r="IV13" s="71">
        <f>SUM(A13:IU13)</f>
        <v>3600400795336</v>
      </c>
    </row>
    <row r="14" spans="1:256" x14ac:dyDescent="0.55000000000000004">
      <c r="A14" s="77">
        <v>3609900826522</v>
      </c>
      <c r="B14" s="27" t="s">
        <v>12</v>
      </c>
      <c r="C14" s="27" t="s">
        <v>26</v>
      </c>
      <c r="D14" s="27" t="s">
        <v>27</v>
      </c>
      <c r="E14" s="27" t="s">
        <v>125</v>
      </c>
      <c r="F14" s="28" t="s">
        <v>203</v>
      </c>
      <c r="G14" s="70">
        <v>33280</v>
      </c>
      <c r="H14" s="29"/>
      <c r="I14" s="29"/>
      <c r="J14" s="29"/>
      <c r="K14" s="29"/>
      <c r="L14" s="29"/>
      <c r="M14" s="29"/>
      <c r="N14" s="31">
        <v>875</v>
      </c>
      <c r="O14" s="39"/>
      <c r="P14" s="40"/>
      <c r="Q14" s="41">
        <v>3000</v>
      </c>
      <c r="R14" s="66"/>
      <c r="S14" s="29">
        <v>29405</v>
      </c>
      <c r="T14" s="44" t="s">
        <v>125</v>
      </c>
      <c r="U14" s="28" t="s">
        <v>203</v>
      </c>
      <c r="V14" s="36">
        <v>29405</v>
      </c>
      <c r="W14" s="29">
        <v>33280</v>
      </c>
      <c r="X14" s="44" t="s">
        <v>125</v>
      </c>
      <c r="Y14" s="47" t="s">
        <v>133</v>
      </c>
      <c r="Z14" s="37" t="s">
        <v>378</v>
      </c>
      <c r="AA14" s="27" t="s">
        <v>68</v>
      </c>
      <c r="AB14" s="104"/>
      <c r="AC14" s="27"/>
      <c r="AD14" s="78" t="s">
        <v>76</v>
      </c>
      <c r="AE14" s="90" t="s">
        <v>378</v>
      </c>
      <c r="AF14" s="109" t="s">
        <v>125</v>
      </c>
      <c r="AG14" s="56" t="b">
        <f>EXACT(A14,AE14)</f>
        <v>1</v>
      </c>
      <c r="AH14" s="56" t="b">
        <f>EXACT(E14,AF14)</f>
        <v>1</v>
      </c>
      <c r="IV14" s="71">
        <f>SUM(A14:IU14)</f>
        <v>3609900955767</v>
      </c>
    </row>
    <row r="15" spans="1:256" x14ac:dyDescent="0.55000000000000004">
      <c r="A15" s="77">
        <v>2600401028608</v>
      </c>
      <c r="B15" s="27" t="s">
        <v>14</v>
      </c>
      <c r="C15" s="27" t="s">
        <v>28</v>
      </c>
      <c r="D15" s="27" t="s">
        <v>29</v>
      </c>
      <c r="E15" s="27" t="s">
        <v>30</v>
      </c>
      <c r="F15" s="28" t="s">
        <v>204</v>
      </c>
      <c r="G15" s="70">
        <v>29680</v>
      </c>
      <c r="H15" s="29"/>
      <c r="I15" s="29"/>
      <c r="J15" s="29"/>
      <c r="K15" s="29"/>
      <c r="L15" s="29"/>
      <c r="M15" s="29"/>
      <c r="N15" s="31">
        <v>875</v>
      </c>
      <c r="O15" s="39"/>
      <c r="P15" s="40">
        <v>1585</v>
      </c>
      <c r="Q15" s="41">
        <v>2260</v>
      </c>
      <c r="R15" s="66"/>
      <c r="S15" s="29">
        <v>24960</v>
      </c>
      <c r="T15" s="27" t="s">
        <v>30</v>
      </c>
      <c r="U15" s="28" t="s">
        <v>204</v>
      </c>
      <c r="V15" s="36">
        <v>24960</v>
      </c>
      <c r="W15" s="29">
        <v>29680</v>
      </c>
      <c r="X15" s="27" t="s">
        <v>30</v>
      </c>
      <c r="Y15" s="47" t="s">
        <v>46</v>
      </c>
      <c r="Z15" s="37" t="s">
        <v>404</v>
      </c>
      <c r="AA15" s="27" t="s">
        <v>68</v>
      </c>
      <c r="AB15" s="104"/>
      <c r="AC15" s="27"/>
      <c r="AD15" s="78" t="s">
        <v>77</v>
      </c>
      <c r="AE15" s="90" t="s">
        <v>404</v>
      </c>
      <c r="AF15" s="107" t="s">
        <v>30</v>
      </c>
      <c r="AG15" s="56" t="b">
        <f>EXACT(A15,AE15)</f>
        <v>1</v>
      </c>
      <c r="AH15" s="56" t="b">
        <f>EXACT(E15,AF15)</f>
        <v>1</v>
      </c>
      <c r="IV15" s="71">
        <f>SUM(A15:IU15)</f>
        <v>2600401142608</v>
      </c>
    </row>
    <row r="16" spans="1:256" x14ac:dyDescent="0.55000000000000004">
      <c r="A16" s="79">
        <v>3610100072541</v>
      </c>
      <c r="B16" s="46" t="s">
        <v>12</v>
      </c>
      <c r="C16" s="46" t="s">
        <v>31</v>
      </c>
      <c r="D16" s="46" t="s">
        <v>32</v>
      </c>
      <c r="E16" s="46" t="s">
        <v>126</v>
      </c>
      <c r="F16" s="28" t="s">
        <v>217</v>
      </c>
      <c r="G16" s="70">
        <v>33780</v>
      </c>
      <c r="H16" s="29"/>
      <c r="I16" s="29"/>
      <c r="J16" s="29"/>
      <c r="K16" s="29"/>
      <c r="L16" s="29"/>
      <c r="M16" s="29"/>
      <c r="N16" s="31">
        <v>875</v>
      </c>
      <c r="O16" s="39"/>
      <c r="P16" s="40"/>
      <c r="Q16" s="41"/>
      <c r="R16" s="66"/>
      <c r="S16" s="29">
        <v>32905</v>
      </c>
      <c r="T16" s="38" t="s">
        <v>126</v>
      </c>
      <c r="U16" s="28" t="s">
        <v>217</v>
      </c>
      <c r="V16" s="36">
        <v>32905</v>
      </c>
      <c r="W16" s="29">
        <v>33780</v>
      </c>
      <c r="X16" s="38" t="s">
        <v>126</v>
      </c>
      <c r="Y16" s="42" t="s">
        <v>144</v>
      </c>
      <c r="Z16" s="37" t="s">
        <v>379</v>
      </c>
      <c r="AA16" s="27" t="s">
        <v>68</v>
      </c>
      <c r="AB16" s="104"/>
      <c r="AC16" s="36"/>
      <c r="AD16" s="78" t="s">
        <v>78</v>
      </c>
      <c r="AE16" s="91" t="s">
        <v>379</v>
      </c>
      <c r="AF16" s="110" t="s">
        <v>126</v>
      </c>
      <c r="AG16" s="56" t="b">
        <f>EXACT(A16,AE16)</f>
        <v>1</v>
      </c>
      <c r="AH16" s="56" t="b">
        <f>EXACT(E16,AF16)</f>
        <v>1</v>
      </c>
      <c r="IV16" s="71">
        <f>SUM(A16:IU16)</f>
        <v>3610100206786</v>
      </c>
    </row>
    <row r="17" spans="1:256" x14ac:dyDescent="0.55000000000000004">
      <c r="A17" s="79">
        <v>1100800286470</v>
      </c>
      <c r="B17" s="38" t="s">
        <v>12</v>
      </c>
      <c r="C17" s="38" t="s">
        <v>130</v>
      </c>
      <c r="D17" s="38" t="s">
        <v>355</v>
      </c>
      <c r="E17" s="38" t="s">
        <v>308</v>
      </c>
      <c r="F17" s="28" t="s">
        <v>205</v>
      </c>
      <c r="G17" s="70">
        <v>26990</v>
      </c>
      <c r="H17" s="29"/>
      <c r="I17" s="29"/>
      <c r="J17" s="29"/>
      <c r="K17" s="29"/>
      <c r="L17" s="29"/>
      <c r="M17" s="29"/>
      <c r="N17" s="31">
        <v>875</v>
      </c>
      <c r="O17" s="39"/>
      <c r="P17" s="40">
        <v>720</v>
      </c>
      <c r="Q17" s="41"/>
      <c r="R17" s="66"/>
      <c r="S17" s="29">
        <v>25395</v>
      </c>
      <c r="T17" s="27" t="s">
        <v>308</v>
      </c>
      <c r="U17" s="28" t="s">
        <v>205</v>
      </c>
      <c r="V17" s="36">
        <v>25395</v>
      </c>
      <c r="W17" s="29">
        <v>26990</v>
      </c>
      <c r="X17" s="27" t="s">
        <v>308</v>
      </c>
      <c r="Y17" s="42" t="s">
        <v>366</v>
      </c>
      <c r="Z17" s="37" t="s">
        <v>380</v>
      </c>
      <c r="AA17" s="27" t="s">
        <v>68</v>
      </c>
      <c r="AB17" s="104"/>
      <c r="AC17" s="27"/>
      <c r="AD17" s="78" t="s">
        <v>79</v>
      </c>
      <c r="AE17" s="91" t="s">
        <v>380</v>
      </c>
      <c r="AF17" s="108" t="s">
        <v>308</v>
      </c>
      <c r="AG17" s="56" t="b">
        <f>EXACT(A17,AE17)</f>
        <v>1</v>
      </c>
      <c r="AH17" s="56" t="b">
        <f>EXACT(E17,AF17)</f>
        <v>1</v>
      </c>
      <c r="IV17" s="71">
        <f>SUM(A17:IU17)</f>
        <v>1100800392835</v>
      </c>
    </row>
    <row r="18" spans="1:256" x14ac:dyDescent="0.55000000000000004">
      <c r="A18" s="77">
        <v>3609900684787</v>
      </c>
      <c r="B18" s="38" t="s">
        <v>12</v>
      </c>
      <c r="C18" s="27" t="s">
        <v>35</v>
      </c>
      <c r="D18" s="27" t="s">
        <v>138</v>
      </c>
      <c r="E18" s="27" t="s">
        <v>137</v>
      </c>
      <c r="F18" s="28" t="s">
        <v>206</v>
      </c>
      <c r="G18" s="70">
        <v>26380</v>
      </c>
      <c r="H18" s="29"/>
      <c r="I18" s="29"/>
      <c r="J18" s="29"/>
      <c r="K18" s="29"/>
      <c r="L18" s="29"/>
      <c r="M18" s="29"/>
      <c r="N18" s="31">
        <v>875</v>
      </c>
      <c r="O18" s="39"/>
      <c r="P18" s="40"/>
      <c r="Q18" s="41"/>
      <c r="R18" s="66"/>
      <c r="S18" s="29">
        <v>25505</v>
      </c>
      <c r="T18" s="27" t="s">
        <v>137</v>
      </c>
      <c r="U18" s="28" t="s">
        <v>206</v>
      </c>
      <c r="V18" s="36">
        <v>25505</v>
      </c>
      <c r="W18" s="29">
        <v>26380</v>
      </c>
      <c r="X18" s="42" t="s">
        <v>137</v>
      </c>
      <c r="Y18" s="47" t="s">
        <v>42</v>
      </c>
      <c r="Z18" s="37" t="s">
        <v>381</v>
      </c>
      <c r="AA18" s="27" t="s">
        <v>68</v>
      </c>
      <c r="AB18" s="104"/>
      <c r="AC18" s="27"/>
      <c r="AD18" s="78" t="s">
        <v>80</v>
      </c>
      <c r="AE18" s="90" t="s">
        <v>381</v>
      </c>
      <c r="AF18" s="109" t="s">
        <v>137</v>
      </c>
      <c r="AG18" s="56" t="b">
        <f>EXACT(A18,AE18)</f>
        <v>1</v>
      </c>
      <c r="AH18" s="56" t="b">
        <f>EXACT(E18,AF18)</f>
        <v>1</v>
      </c>
      <c r="IV18" s="71">
        <f>SUM(A18:IU18)</f>
        <v>3609900789432</v>
      </c>
    </row>
    <row r="19" spans="1:256" x14ac:dyDescent="0.55000000000000004">
      <c r="A19" s="77">
        <v>5600900046258</v>
      </c>
      <c r="B19" s="27" t="s">
        <v>9</v>
      </c>
      <c r="C19" s="27" t="s">
        <v>36</v>
      </c>
      <c r="D19" s="27" t="s">
        <v>174</v>
      </c>
      <c r="E19" s="27" t="s">
        <v>169</v>
      </c>
      <c r="F19" s="28" t="s">
        <v>207</v>
      </c>
      <c r="G19" s="70">
        <v>25500</v>
      </c>
      <c r="H19" s="30"/>
      <c r="I19" s="30"/>
      <c r="J19" s="30"/>
      <c r="K19" s="30"/>
      <c r="L19" s="30"/>
      <c r="M19" s="30"/>
      <c r="N19" s="31">
        <v>875</v>
      </c>
      <c r="O19" s="32"/>
      <c r="P19" s="33"/>
      <c r="Q19" s="34"/>
      <c r="R19" s="65"/>
      <c r="S19" s="30">
        <v>24625</v>
      </c>
      <c r="T19" s="27" t="s">
        <v>169</v>
      </c>
      <c r="U19" s="35" t="s">
        <v>207</v>
      </c>
      <c r="V19" s="36">
        <v>24625</v>
      </c>
      <c r="W19" s="36">
        <v>25500</v>
      </c>
      <c r="X19" s="27" t="s">
        <v>169</v>
      </c>
      <c r="Y19" s="27" t="s">
        <v>157</v>
      </c>
      <c r="Z19" s="37" t="s">
        <v>382</v>
      </c>
      <c r="AA19" s="27" t="s">
        <v>68</v>
      </c>
      <c r="AB19" s="104"/>
      <c r="AC19" s="27"/>
      <c r="AD19" s="78" t="s">
        <v>81</v>
      </c>
      <c r="AE19" s="90" t="s">
        <v>382</v>
      </c>
      <c r="AF19" s="107" t="s">
        <v>169</v>
      </c>
      <c r="AG19" s="56" t="b">
        <f>EXACT(A19,AE19)</f>
        <v>1</v>
      </c>
      <c r="AH19" s="56" t="b">
        <f>EXACT(E19,AF19)</f>
        <v>1</v>
      </c>
      <c r="IV19" s="71">
        <f>SUM(A19:IU19)</f>
        <v>5600900147383</v>
      </c>
    </row>
    <row r="20" spans="1:256" x14ac:dyDescent="0.55000000000000004">
      <c r="A20" s="80">
        <v>3610300040341</v>
      </c>
      <c r="B20" s="27" t="s">
        <v>12</v>
      </c>
      <c r="C20" s="27" t="s">
        <v>175</v>
      </c>
      <c r="D20" s="27" t="s">
        <v>176</v>
      </c>
      <c r="E20" s="27" t="s">
        <v>170</v>
      </c>
      <c r="F20" s="28" t="s">
        <v>208</v>
      </c>
      <c r="G20" s="70">
        <v>25760</v>
      </c>
      <c r="H20" s="30"/>
      <c r="I20" s="30"/>
      <c r="J20" s="30"/>
      <c r="K20" s="30"/>
      <c r="L20" s="30"/>
      <c r="M20" s="30"/>
      <c r="N20" s="31">
        <v>875</v>
      </c>
      <c r="O20" s="32"/>
      <c r="P20" s="33"/>
      <c r="Q20" s="34"/>
      <c r="R20" s="65"/>
      <c r="S20" s="30">
        <v>24885</v>
      </c>
      <c r="T20" s="27" t="s">
        <v>170</v>
      </c>
      <c r="U20" s="35" t="s">
        <v>208</v>
      </c>
      <c r="V20" s="36">
        <v>24885</v>
      </c>
      <c r="W20" s="36">
        <v>25760</v>
      </c>
      <c r="X20" s="27" t="s">
        <v>170</v>
      </c>
      <c r="Y20" s="27" t="s">
        <v>153</v>
      </c>
      <c r="Z20" s="37" t="s">
        <v>383</v>
      </c>
      <c r="AA20" s="27" t="s">
        <v>68</v>
      </c>
      <c r="AB20" s="104"/>
      <c r="AC20" s="27"/>
      <c r="AD20" s="78" t="s">
        <v>82</v>
      </c>
      <c r="AE20" s="92" t="s">
        <v>383</v>
      </c>
      <c r="AF20" s="111" t="s">
        <v>170</v>
      </c>
      <c r="AG20" s="56" t="b">
        <f>EXACT(A20,AE20)</f>
        <v>1</v>
      </c>
      <c r="AH20" s="56" t="b">
        <f>EXACT(E20,AF20)</f>
        <v>1</v>
      </c>
      <c r="IV20" s="71">
        <f>SUM(A20:IU20)</f>
        <v>3610300142506</v>
      </c>
    </row>
    <row r="21" spans="1:256" x14ac:dyDescent="0.55000000000000004">
      <c r="A21" s="79">
        <v>1100701795091</v>
      </c>
      <c r="B21" s="27" t="s">
        <v>12</v>
      </c>
      <c r="C21" s="27" t="s">
        <v>177</v>
      </c>
      <c r="D21" s="27" t="s">
        <v>178</v>
      </c>
      <c r="E21" s="27" t="s">
        <v>171</v>
      </c>
      <c r="F21" s="28" t="s">
        <v>209</v>
      </c>
      <c r="G21" s="70">
        <v>25670</v>
      </c>
      <c r="H21" s="30"/>
      <c r="I21" s="30"/>
      <c r="J21" s="30"/>
      <c r="K21" s="30"/>
      <c r="L21" s="30"/>
      <c r="M21" s="30"/>
      <c r="N21" s="31">
        <v>875</v>
      </c>
      <c r="O21" s="32"/>
      <c r="P21" s="33"/>
      <c r="Q21" s="34"/>
      <c r="R21" s="65"/>
      <c r="S21" s="30">
        <v>24795</v>
      </c>
      <c r="T21" s="27" t="s">
        <v>171</v>
      </c>
      <c r="U21" s="35" t="s">
        <v>209</v>
      </c>
      <c r="V21" s="36">
        <v>24795</v>
      </c>
      <c r="W21" s="36">
        <v>25670</v>
      </c>
      <c r="X21" s="27" t="s">
        <v>171</v>
      </c>
      <c r="Y21" s="27" t="s">
        <v>145</v>
      </c>
      <c r="Z21" s="37" t="s">
        <v>384</v>
      </c>
      <c r="AA21" s="27" t="s">
        <v>68</v>
      </c>
      <c r="AB21" s="104"/>
      <c r="AC21" s="27"/>
      <c r="AD21" s="78" t="s">
        <v>83</v>
      </c>
      <c r="AE21" s="91" t="s">
        <v>384</v>
      </c>
      <c r="AF21" s="108" t="s">
        <v>171</v>
      </c>
      <c r="AG21" s="56" t="b">
        <f>EXACT(A21,AE21)</f>
        <v>1</v>
      </c>
      <c r="AH21" s="56" t="b">
        <f>EXACT(E21,AF21)</f>
        <v>1</v>
      </c>
      <c r="IV21" s="71">
        <f>SUM(A21:IU21)</f>
        <v>1100701896896</v>
      </c>
    </row>
    <row r="22" spans="1:256" x14ac:dyDescent="0.55000000000000004">
      <c r="A22" s="77">
        <v>1609900345871</v>
      </c>
      <c r="B22" s="27" t="s">
        <v>12</v>
      </c>
      <c r="C22" s="27" t="s">
        <v>164</v>
      </c>
      <c r="D22" s="27" t="s">
        <v>180</v>
      </c>
      <c r="E22" s="27" t="s">
        <v>179</v>
      </c>
      <c r="F22" s="28" t="s">
        <v>210</v>
      </c>
      <c r="G22" s="70">
        <v>25860</v>
      </c>
      <c r="H22" s="30"/>
      <c r="I22" s="30"/>
      <c r="J22" s="30"/>
      <c r="K22" s="30"/>
      <c r="L22" s="30"/>
      <c r="M22" s="30"/>
      <c r="N22" s="31">
        <v>875</v>
      </c>
      <c r="O22" s="32"/>
      <c r="P22" s="33"/>
      <c r="Q22" s="34"/>
      <c r="R22" s="65"/>
      <c r="S22" s="30">
        <v>24985</v>
      </c>
      <c r="T22" s="27" t="s">
        <v>179</v>
      </c>
      <c r="U22" s="35" t="s">
        <v>210</v>
      </c>
      <c r="V22" s="36">
        <v>24985</v>
      </c>
      <c r="W22" s="36">
        <v>25860</v>
      </c>
      <c r="X22" s="27" t="s">
        <v>179</v>
      </c>
      <c r="Y22" s="27" t="s">
        <v>267</v>
      </c>
      <c r="Z22" s="37" t="s">
        <v>385</v>
      </c>
      <c r="AA22" s="27" t="s">
        <v>68</v>
      </c>
      <c r="AB22" s="104"/>
      <c r="AC22" s="27"/>
      <c r="AD22" s="78" t="s">
        <v>84</v>
      </c>
      <c r="AE22" s="90" t="s">
        <v>385</v>
      </c>
      <c r="AF22" s="107" t="s">
        <v>179</v>
      </c>
      <c r="AG22" s="56" t="b">
        <f>EXACT(A22,AE22)</f>
        <v>1</v>
      </c>
      <c r="AH22" s="56" t="b">
        <f>EXACT(E22,AF22)</f>
        <v>1</v>
      </c>
      <c r="IV22" s="71">
        <f>SUM(A22:IU22)</f>
        <v>1609900448436</v>
      </c>
    </row>
    <row r="23" spans="1:256" x14ac:dyDescent="0.55000000000000004">
      <c r="A23" s="77">
        <v>1600800177960</v>
      </c>
      <c r="B23" s="27" t="s">
        <v>14</v>
      </c>
      <c r="C23" s="27" t="s">
        <v>185</v>
      </c>
      <c r="D23" s="27" t="s">
        <v>184</v>
      </c>
      <c r="E23" s="27" t="s">
        <v>182</v>
      </c>
      <c r="F23" s="28" t="s">
        <v>211</v>
      </c>
      <c r="G23" s="70">
        <v>24130</v>
      </c>
      <c r="H23" s="30"/>
      <c r="I23" s="30"/>
      <c r="J23" s="30"/>
      <c r="K23" s="30"/>
      <c r="L23" s="30"/>
      <c r="M23" s="30"/>
      <c r="N23" s="31">
        <v>875</v>
      </c>
      <c r="O23" s="32"/>
      <c r="P23" s="33">
        <v>1380</v>
      </c>
      <c r="Q23" s="34">
        <v>300</v>
      </c>
      <c r="R23" s="65"/>
      <c r="S23" s="30">
        <v>21575</v>
      </c>
      <c r="T23" s="27" t="s">
        <v>182</v>
      </c>
      <c r="U23" s="35" t="s">
        <v>211</v>
      </c>
      <c r="V23" s="36">
        <v>21575</v>
      </c>
      <c r="W23" s="36">
        <v>24130</v>
      </c>
      <c r="X23" s="27" t="s">
        <v>182</v>
      </c>
      <c r="Y23" s="27" t="s">
        <v>139</v>
      </c>
      <c r="Z23" s="37" t="s">
        <v>386</v>
      </c>
      <c r="AA23" s="27" t="s">
        <v>68</v>
      </c>
      <c r="AB23" s="104"/>
      <c r="AC23" s="27"/>
      <c r="AD23" s="78" t="s">
        <v>148</v>
      </c>
      <c r="AE23" s="90" t="s">
        <v>386</v>
      </c>
      <c r="AF23" s="109" t="s">
        <v>182</v>
      </c>
      <c r="AG23" s="56" t="b">
        <f>EXACT(A23,AE23)</f>
        <v>1</v>
      </c>
      <c r="AH23" s="56" t="b">
        <f>EXACT(E23,AF23)</f>
        <v>1</v>
      </c>
      <c r="IV23" s="71">
        <f>SUM(A23:IU23)</f>
        <v>1600800271925</v>
      </c>
    </row>
    <row r="24" spans="1:256" x14ac:dyDescent="0.55000000000000004">
      <c r="A24" s="79">
        <v>1600800143836</v>
      </c>
      <c r="B24" s="27" t="s">
        <v>183</v>
      </c>
      <c r="C24" s="27" t="s">
        <v>162</v>
      </c>
      <c r="D24" s="27" t="s">
        <v>163</v>
      </c>
      <c r="E24" s="27" t="s">
        <v>152</v>
      </c>
      <c r="F24" s="28" t="s">
        <v>212</v>
      </c>
      <c r="G24" s="70">
        <v>24480</v>
      </c>
      <c r="H24" s="30"/>
      <c r="I24" s="30"/>
      <c r="J24" s="30"/>
      <c r="K24" s="30"/>
      <c r="L24" s="30"/>
      <c r="M24" s="30"/>
      <c r="N24" s="31">
        <v>875</v>
      </c>
      <c r="O24" s="32"/>
      <c r="P24" s="33">
        <v>1260</v>
      </c>
      <c r="Q24" s="34"/>
      <c r="R24" s="65"/>
      <c r="S24" s="30">
        <v>22345</v>
      </c>
      <c r="T24" s="27" t="s">
        <v>152</v>
      </c>
      <c r="U24" s="35" t="s">
        <v>212</v>
      </c>
      <c r="V24" s="36">
        <v>22345</v>
      </c>
      <c r="W24" s="36">
        <v>24480</v>
      </c>
      <c r="X24" s="27" t="s">
        <v>152</v>
      </c>
      <c r="Y24" s="27" t="s">
        <v>157</v>
      </c>
      <c r="Z24" s="37" t="s">
        <v>387</v>
      </c>
      <c r="AA24" s="27" t="s">
        <v>68</v>
      </c>
      <c r="AB24" s="104"/>
      <c r="AC24" s="27"/>
      <c r="AD24" s="78" t="s">
        <v>85</v>
      </c>
      <c r="AE24" s="91" t="s">
        <v>387</v>
      </c>
      <c r="AF24" s="108" t="s">
        <v>152</v>
      </c>
      <c r="AG24" s="56" t="b">
        <f>EXACT(A24,AE24)</f>
        <v>1</v>
      </c>
      <c r="AH24" s="56" t="b">
        <f>EXACT(E24,AF24)</f>
        <v>1</v>
      </c>
      <c r="IV24" s="71">
        <f>SUM(A24:IU24)</f>
        <v>1600800239621</v>
      </c>
    </row>
    <row r="25" spans="1:256" x14ac:dyDescent="0.55000000000000004">
      <c r="A25" s="79">
        <v>1679800156863</v>
      </c>
      <c r="B25" s="27" t="s">
        <v>183</v>
      </c>
      <c r="C25" s="27" t="s">
        <v>161</v>
      </c>
      <c r="D25" s="27" t="s">
        <v>188</v>
      </c>
      <c r="E25" s="27" t="s">
        <v>186</v>
      </c>
      <c r="F25" s="28" t="s">
        <v>213</v>
      </c>
      <c r="G25" s="70">
        <v>24480</v>
      </c>
      <c r="H25" s="30"/>
      <c r="I25" s="30"/>
      <c r="J25" s="30"/>
      <c r="K25" s="30"/>
      <c r="L25" s="30"/>
      <c r="M25" s="30"/>
      <c r="N25" s="31">
        <v>875</v>
      </c>
      <c r="O25" s="32"/>
      <c r="P25" s="33">
        <v>145</v>
      </c>
      <c r="Q25" s="34"/>
      <c r="R25" s="65"/>
      <c r="S25" s="30">
        <v>23460</v>
      </c>
      <c r="T25" s="27" t="s">
        <v>186</v>
      </c>
      <c r="U25" s="35" t="s">
        <v>213</v>
      </c>
      <c r="V25" s="36">
        <v>23460</v>
      </c>
      <c r="W25" s="36">
        <v>24480</v>
      </c>
      <c r="X25" s="27" t="s">
        <v>186</v>
      </c>
      <c r="Y25" s="27" t="s">
        <v>158</v>
      </c>
      <c r="Z25" s="37" t="s">
        <v>388</v>
      </c>
      <c r="AA25" s="27" t="s">
        <v>68</v>
      </c>
      <c r="AB25" s="104"/>
      <c r="AC25" s="27"/>
      <c r="AD25" s="78" t="s">
        <v>135</v>
      </c>
      <c r="AE25" s="91" t="s">
        <v>388</v>
      </c>
      <c r="AF25" s="108" t="s">
        <v>186</v>
      </c>
      <c r="AG25" s="56" t="b">
        <f>EXACT(A25,AE25)</f>
        <v>1</v>
      </c>
      <c r="AH25" s="56" t="b">
        <f>EXACT(E25,AF25)</f>
        <v>1</v>
      </c>
      <c r="IV25" s="71">
        <f>SUM(A25:IU25)</f>
        <v>1679800253763</v>
      </c>
    </row>
    <row r="26" spans="1:256" s="45" customFormat="1" x14ac:dyDescent="0.55000000000000004">
      <c r="A26" s="79">
        <v>1640100234651</v>
      </c>
      <c r="B26" s="27" t="s">
        <v>183</v>
      </c>
      <c r="C26" s="27" t="s">
        <v>190</v>
      </c>
      <c r="D26" s="27" t="s">
        <v>189</v>
      </c>
      <c r="E26" s="27" t="s">
        <v>187</v>
      </c>
      <c r="F26" s="28" t="s">
        <v>214</v>
      </c>
      <c r="G26" s="70">
        <v>24460</v>
      </c>
      <c r="H26" s="30"/>
      <c r="I26" s="30"/>
      <c r="J26" s="30"/>
      <c r="K26" s="30"/>
      <c r="L26" s="30"/>
      <c r="M26" s="30"/>
      <c r="N26" s="31">
        <v>875</v>
      </c>
      <c r="O26" s="32"/>
      <c r="P26" s="33"/>
      <c r="Q26" s="34"/>
      <c r="R26" s="65"/>
      <c r="S26" s="30">
        <v>23585</v>
      </c>
      <c r="T26" s="27" t="s">
        <v>187</v>
      </c>
      <c r="U26" s="35" t="s">
        <v>214</v>
      </c>
      <c r="V26" s="36">
        <v>23585</v>
      </c>
      <c r="W26" s="36">
        <v>24460</v>
      </c>
      <c r="X26" s="27" t="s">
        <v>187</v>
      </c>
      <c r="Y26" s="27" t="s">
        <v>45</v>
      </c>
      <c r="Z26" s="37" t="s">
        <v>389</v>
      </c>
      <c r="AA26" s="27" t="s">
        <v>68</v>
      </c>
      <c r="AB26" s="104"/>
      <c r="AC26" s="27"/>
      <c r="AD26" s="78" t="s">
        <v>86</v>
      </c>
      <c r="AE26" s="91" t="s">
        <v>389</v>
      </c>
      <c r="AF26" s="108" t="s">
        <v>187</v>
      </c>
      <c r="AG26" s="56" t="b">
        <f>EXACT(A26,AE26)</f>
        <v>1</v>
      </c>
      <c r="AH26" s="56" t="b">
        <f>EXACT(E26,AF26)</f>
        <v>1</v>
      </c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71">
        <f>SUM(A26:IU26)</f>
        <v>1640100331616</v>
      </c>
    </row>
    <row r="27" spans="1:256" x14ac:dyDescent="0.55000000000000004">
      <c r="A27" s="79">
        <v>3540200482149</v>
      </c>
      <c r="B27" s="27" t="s">
        <v>9</v>
      </c>
      <c r="C27" s="27" t="s">
        <v>195</v>
      </c>
      <c r="D27" s="27" t="s">
        <v>540</v>
      </c>
      <c r="E27" s="27" t="s">
        <v>541</v>
      </c>
      <c r="F27" s="28" t="s">
        <v>194</v>
      </c>
      <c r="G27" s="70">
        <v>24560</v>
      </c>
      <c r="H27" s="30"/>
      <c r="I27" s="30"/>
      <c r="J27" s="30"/>
      <c r="K27" s="30"/>
      <c r="L27" s="30"/>
      <c r="M27" s="30"/>
      <c r="N27" s="31">
        <v>875</v>
      </c>
      <c r="O27" s="32"/>
      <c r="P27" s="33"/>
      <c r="Q27" s="34"/>
      <c r="R27" s="65"/>
      <c r="S27" s="30">
        <v>23685</v>
      </c>
      <c r="T27" s="27" t="s">
        <v>541</v>
      </c>
      <c r="U27" s="35" t="s">
        <v>194</v>
      </c>
      <c r="V27" s="36">
        <v>23685</v>
      </c>
      <c r="W27" s="36">
        <v>24560</v>
      </c>
      <c r="X27" s="27" t="s">
        <v>541</v>
      </c>
      <c r="Y27" s="27" t="s">
        <v>172</v>
      </c>
      <c r="Z27" s="154" t="s">
        <v>560</v>
      </c>
      <c r="AA27" s="27" t="s">
        <v>193</v>
      </c>
      <c r="AB27" s="104"/>
      <c r="AC27" s="27"/>
      <c r="AD27" s="78" t="s">
        <v>87</v>
      </c>
      <c r="AE27" s="91">
        <v>3540200482149</v>
      </c>
      <c r="AF27" s="112" t="s">
        <v>541</v>
      </c>
      <c r="AG27" s="56" t="b">
        <f>EXACT(A27,AE27)</f>
        <v>1</v>
      </c>
      <c r="AH27" s="56" t="b">
        <f>EXACT(E27,AF27)</f>
        <v>1</v>
      </c>
      <c r="IV27" s="71">
        <f>SUM(A27:IU27)</f>
        <v>7080401061663</v>
      </c>
    </row>
    <row r="28" spans="1:256" x14ac:dyDescent="0.55000000000000004">
      <c r="A28" s="79">
        <v>1629900406110</v>
      </c>
      <c r="B28" s="27" t="s">
        <v>183</v>
      </c>
      <c r="C28" s="27" t="s">
        <v>229</v>
      </c>
      <c r="D28" s="27" t="s">
        <v>230</v>
      </c>
      <c r="E28" s="27" t="s">
        <v>238</v>
      </c>
      <c r="F28" s="28" t="s">
        <v>242</v>
      </c>
      <c r="G28" s="70">
        <v>23480</v>
      </c>
      <c r="H28" s="30"/>
      <c r="I28" s="30"/>
      <c r="J28" s="30"/>
      <c r="K28" s="30"/>
      <c r="L28" s="30"/>
      <c r="M28" s="30"/>
      <c r="N28" s="31">
        <v>875</v>
      </c>
      <c r="O28" s="32"/>
      <c r="P28" s="33"/>
      <c r="Q28" s="34"/>
      <c r="R28" s="65"/>
      <c r="S28" s="30">
        <v>22605</v>
      </c>
      <c r="T28" s="27" t="s">
        <v>238</v>
      </c>
      <c r="U28" s="35" t="s">
        <v>242</v>
      </c>
      <c r="V28" s="36">
        <v>22605</v>
      </c>
      <c r="W28" s="36">
        <v>23480</v>
      </c>
      <c r="X28" s="27" t="s">
        <v>238</v>
      </c>
      <c r="Y28" s="27" t="s">
        <v>48</v>
      </c>
      <c r="Z28" s="37" t="s">
        <v>390</v>
      </c>
      <c r="AA28" s="27" t="s">
        <v>193</v>
      </c>
      <c r="AB28" s="104"/>
      <c r="AC28" s="27"/>
      <c r="AD28" s="78" t="s">
        <v>88</v>
      </c>
      <c r="AE28" s="91" t="s">
        <v>390</v>
      </c>
      <c r="AF28" s="108" t="s">
        <v>238</v>
      </c>
      <c r="AG28" s="56" t="b">
        <f>EXACT(A28,AE28)</f>
        <v>1</v>
      </c>
      <c r="AH28" s="56" t="b">
        <f>EXACT(E28,AF28)</f>
        <v>1</v>
      </c>
      <c r="IV28" s="71">
        <f>SUM(A28:IU28)</f>
        <v>1629900499155</v>
      </c>
    </row>
    <row r="29" spans="1:256" x14ac:dyDescent="0.55000000000000004">
      <c r="A29" s="77">
        <v>1670400170526</v>
      </c>
      <c r="B29" s="27" t="s">
        <v>183</v>
      </c>
      <c r="C29" s="27" t="s">
        <v>231</v>
      </c>
      <c r="D29" s="27" t="s">
        <v>232</v>
      </c>
      <c r="E29" s="27" t="s">
        <v>239</v>
      </c>
      <c r="F29" s="28" t="s">
        <v>243</v>
      </c>
      <c r="G29" s="70">
        <v>23820</v>
      </c>
      <c r="H29" s="30"/>
      <c r="I29" s="30"/>
      <c r="J29" s="30"/>
      <c r="K29" s="30"/>
      <c r="L29" s="30"/>
      <c r="M29" s="30"/>
      <c r="N29" s="31">
        <v>875</v>
      </c>
      <c r="O29" s="32"/>
      <c r="P29" s="33"/>
      <c r="Q29" s="34">
        <v>500</v>
      </c>
      <c r="R29" s="65"/>
      <c r="S29" s="30">
        <v>22445</v>
      </c>
      <c r="T29" s="27" t="s">
        <v>239</v>
      </c>
      <c r="U29" s="35" t="s">
        <v>243</v>
      </c>
      <c r="V29" s="36">
        <v>22445</v>
      </c>
      <c r="W29" s="36">
        <v>23820</v>
      </c>
      <c r="X29" s="27" t="s">
        <v>239</v>
      </c>
      <c r="Y29" s="27" t="s">
        <v>159</v>
      </c>
      <c r="Z29" s="37" t="s">
        <v>391</v>
      </c>
      <c r="AA29" s="27" t="s">
        <v>193</v>
      </c>
      <c r="AB29" s="104"/>
      <c r="AC29" s="27"/>
      <c r="AD29" s="78" t="s">
        <v>140</v>
      </c>
      <c r="AE29" s="90" t="s">
        <v>391</v>
      </c>
      <c r="AF29" s="107" t="s">
        <v>239</v>
      </c>
      <c r="AG29" s="56" t="b">
        <f>EXACT(A29,AE29)</f>
        <v>1</v>
      </c>
      <c r="AH29" s="56" t="b">
        <f>EXACT(E29,AF29)</f>
        <v>1</v>
      </c>
      <c r="IV29" s="71">
        <f>SUM(A29:IU29)</f>
        <v>1670400264431</v>
      </c>
    </row>
    <row r="30" spans="1:256" x14ac:dyDescent="0.55000000000000004">
      <c r="A30" s="79">
        <v>1110300081909</v>
      </c>
      <c r="B30" s="27" t="s">
        <v>183</v>
      </c>
      <c r="C30" s="27" t="s">
        <v>233</v>
      </c>
      <c r="D30" s="27" t="s">
        <v>160</v>
      </c>
      <c r="E30" s="27" t="s">
        <v>151</v>
      </c>
      <c r="F30" s="28" t="s">
        <v>216</v>
      </c>
      <c r="G30" s="70">
        <v>23530</v>
      </c>
      <c r="H30" s="30"/>
      <c r="I30" s="30"/>
      <c r="J30" s="30"/>
      <c r="K30" s="30"/>
      <c r="L30" s="30"/>
      <c r="M30" s="30"/>
      <c r="N30" s="31">
        <v>875</v>
      </c>
      <c r="O30" s="32"/>
      <c r="P30" s="33">
        <v>1080</v>
      </c>
      <c r="Q30" s="34"/>
      <c r="R30" s="65"/>
      <c r="S30" s="30">
        <v>21575</v>
      </c>
      <c r="T30" s="27" t="s">
        <v>151</v>
      </c>
      <c r="U30" s="35" t="s">
        <v>216</v>
      </c>
      <c r="V30" s="36">
        <v>21575</v>
      </c>
      <c r="W30" s="36">
        <v>23530</v>
      </c>
      <c r="X30" s="27" t="s">
        <v>151</v>
      </c>
      <c r="Y30" s="27" t="s">
        <v>463</v>
      </c>
      <c r="Z30" s="37" t="s">
        <v>392</v>
      </c>
      <c r="AA30" s="27" t="s">
        <v>193</v>
      </c>
      <c r="AB30" s="104"/>
      <c r="AC30" s="27"/>
      <c r="AD30" s="78" t="s">
        <v>89</v>
      </c>
      <c r="AE30" s="91" t="s">
        <v>392</v>
      </c>
      <c r="AF30" s="108" t="s">
        <v>151</v>
      </c>
      <c r="AG30" s="56" t="b">
        <f>EXACT(A30,AE30)</f>
        <v>1</v>
      </c>
      <c r="AH30" s="56" t="b">
        <f>EXACT(E30,AF30)</f>
        <v>1</v>
      </c>
      <c r="IV30" s="71">
        <f>SUM(A30:IU30)</f>
        <v>1110300174074</v>
      </c>
    </row>
    <row r="31" spans="1:256" x14ac:dyDescent="0.55000000000000004">
      <c r="A31" s="79">
        <v>1669700091603</v>
      </c>
      <c r="B31" s="27" t="s">
        <v>14</v>
      </c>
      <c r="C31" s="27" t="s">
        <v>234</v>
      </c>
      <c r="D31" s="27" t="s">
        <v>235</v>
      </c>
      <c r="E31" s="27" t="s">
        <v>240</v>
      </c>
      <c r="F31" s="28" t="s">
        <v>244</v>
      </c>
      <c r="G31" s="70">
        <v>23530</v>
      </c>
      <c r="H31" s="30"/>
      <c r="I31" s="30"/>
      <c r="J31" s="30"/>
      <c r="K31" s="30"/>
      <c r="L31" s="30"/>
      <c r="M31" s="30"/>
      <c r="N31" s="31">
        <v>875</v>
      </c>
      <c r="O31" s="32"/>
      <c r="P31" s="33"/>
      <c r="Q31" s="34">
        <v>1940</v>
      </c>
      <c r="R31" s="65"/>
      <c r="S31" s="30">
        <v>20715</v>
      </c>
      <c r="T31" s="27" t="s">
        <v>240</v>
      </c>
      <c r="U31" s="35" t="s">
        <v>244</v>
      </c>
      <c r="V31" s="36">
        <v>20715</v>
      </c>
      <c r="W31" s="36">
        <v>23530</v>
      </c>
      <c r="X31" s="27" t="s">
        <v>240</v>
      </c>
      <c r="Y31" s="27" t="s">
        <v>246</v>
      </c>
      <c r="Z31" s="37" t="s">
        <v>393</v>
      </c>
      <c r="AA31" s="27" t="s">
        <v>193</v>
      </c>
      <c r="AB31" s="104"/>
      <c r="AC31" s="27"/>
      <c r="AD31" s="78" t="s">
        <v>90</v>
      </c>
      <c r="AE31" s="91" t="s">
        <v>393</v>
      </c>
      <c r="AF31" s="108" t="s">
        <v>240</v>
      </c>
      <c r="AG31" s="56" t="b">
        <f>EXACT(A31,AE31)</f>
        <v>1</v>
      </c>
      <c r="AH31" s="56" t="b">
        <f>EXACT(E31,AF31)</f>
        <v>1</v>
      </c>
      <c r="IV31" s="71">
        <f>SUM(A31:IU31)</f>
        <v>1669700182908</v>
      </c>
    </row>
    <row r="32" spans="1:256" x14ac:dyDescent="0.55000000000000004">
      <c r="A32" s="79">
        <v>1529900696062</v>
      </c>
      <c r="B32" s="27" t="s">
        <v>183</v>
      </c>
      <c r="C32" s="27" t="s">
        <v>236</v>
      </c>
      <c r="D32" s="27" t="s">
        <v>237</v>
      </c>
      <c r="E32" s="27" t="s">
        <v>241</v>
      </c>
      <c r="F32" s="28" t="s">
        <v>245</v>
      </c>
      <c r="G32" s="70">
        <v>23820</v>
      </c>
      <c r="H32" s="30"/>
      <c r="I32" s="30"/>
      <c r="J32" s="30"/>
      <c r="K32" s="30"/>
      <c r="L32" s="30"/>
      <c r="M32" s="30"/>
      <c r="N32" s="31">
        <v>875</v>
      </c>
      <c r="O32" s="32"/>
      <c r="P32" s="33"/>
      <c r="Q32" s="34"/>
      <c r="R32" s="65"/>
      <c r="S32" s="30">
        <v>22945</v>
      </c>
      <c r="T32" s="27" t="s">
        <v>241</v>
      </c>
      <c r="U32" s="35" t="s">
        <v>245</v>
      </c>
      <c r="V32" s="36">
        <v>22945</v>
      </c>
      <c r="W32" s="36">
        <v>23820</v>
      </c>
      <c r="X32" s="27" t="s">
        <v>241</v>
      </c>
      <c r="Y32" s="27" t="s">
        <v>367</v>
      </c>
      <c r="Z32" s="37" t="s">
        <v>394</v>
      </c>
      <c r="AA32" s="27" t="s">
        <v>193</v>
      </c>
      <c r="AB32" s="104"/>
      <c r="AC32" s="27"/>
      <c r="AD32" s="78" t="s">
        <v>128</v>
      </c>
      <c r="AE32" s="91" t="s">
        <v>394</v>
      </c>
      <c r="AF32" s="108" t="s">
        <v>241</v>
      </c>
      <c r="AG32" s="56" t="b">
        <f>EXACT(A32,AE32)</f>
        <v>1</v>
      </c>
      <c r="AH32" s="56" t="b">
        <f>EXACT(E32,AF32)</f>
        <v>1</v>
      </c>
      <c r="IV32" s="71">
        <f>SUM(A32:IU32)</f>
        <v>1529900790467</v>
      </c>
    </row>
    <row r="33" spans="1:256" x14ac:dyDescent="0.55000000000000004">
      <c r="A33" s="79">
        <v>1600800016974</v>
      </c>
      <c r="B33" s="27" t="s">
        <v>9</v>
      </c>
      <c r="C33" s="27" t="s">
        <v>254</v>
      </c>
      <c r="D33" s="27" t="s">
        <v>33</v>
      </c>
      <c r="E33" s="27" t="s">
        <v>247</v>
      </c>
      <c r="F33" s="26" t="s">
        <v>215</v>
      </c>
      <c r="G33" s="70">
        <v>23950</v>
      </c>
      <c r="H33" s="30"/>
      <c r="I33" s="30"/>
      <c r="J33" s="30"/>
      <c r="K33" s="30"/>
      <c r="L33" s="30"/>
      <c r="M33" s="30"/>
      <c r="N33" s="31">
        <v>875</v>
      </c>
      <c r="O33" s="32"/>
      <c r="P33" s="33">
        <v>600</v>
      </c>
      <c r="Q33" s="34">
        <v>8600</v>
      </c>
      <c r="R33" s="65"/>
      <c r="S33" s="30">
        <v>13875</v>
      </c>
      <c r="T33" s="27" t="s">
        <v>247</v>
      </c>
      <c r="U33" s="35" t="s">
        <v>215</v>
      </c>
      <c r="V33" s="36">
        <v>13875</v>
      </c>
      <c r="W33" s="36">
        <v>23950</v>
      </c>
      <c r="X33" s="27" t="s">
        <v>247</v>
      </c>
      <c r="Y33" s="27" t="s">
        <v>172</v>
      </c>
      <c r="Z33" s="37" t="s">
        <v>395</v>
      </c>
      <c r="AA33" s="27" t="s">
        <v>193</v>
      </c>
      <c r="AB33" s="104"/>
      <c r="AC33" s="27"/>
      <c r="AD33" s="78" t="s">
        <v>141</v>
      </c>
      <c r="AE33" s="91" t="s">
        <v>395</v>
      </c>
      <c r="AF33" s="108" t="s">
        <v>247</v>
      </c>
      <c r="AG33" s="56" t="b">
        <f>EXACT(A33,AE33)</f>
        <v>1</v>
      </c>
      <c r="AH33" s="56" t="b">
        <f>EXACT(E33,AF33)</f>
        <v>1</v>
      </c>
      <c r="IV33" s="71">
        <f>SUM(A33:IU33)</f>
        <v>1600800102699</v>
      </c>
    </row>
    <row r="34" spans="1:256" x14ac:dyDescent="0.55000000000000004">
      <c r="A34" s="77">
        <v>1100701947443</v>
      </c>
      <c r="B34" s="27" t="s">
        <v>183</v>
      </c>
      <c r="C34" s="27" t="s">
        <v>255</v>
      </c>
      <c r="D34" s="27" t="s">
        <v>256</v>
      </c>
      <c r="E34" s="27" t="s">
        <v>248</v>
      </c>
      <c r="F34" s="26" t="s">
        <v>269</v>
      </c>
      <c r="G34" s="70">
        <v>23530</v>
      </c>
      <c r="H34" s="30"/>
      <c r="I34" s="30"/>
      <c r="J34" s="30"/>
      <c r="K34" s="30"/>
      <c r="L34" s="30"/>
      <c r="M34" s="30"/>
      <c r="N34" s="31">
        <v>875</v>
      </c>
      <c r="O34" s="32"/>
      <c r="P34" s="33"/>
      <c r="Q34" s="34"/>
      <c r="R34" s="65"/>
      <c r="S34" s="30">
        <v>22655</v>
      </c>
      <c r="T34" s="27" t="s">
        <v>248</v>
      </c>
      <c r="U34" s="35" t="s">
        <v>269</v>
      </c>
      <c r="V34" s="36">
        <v>22655</v>
      </c>
      <c r="W34" s="36">
        <v>23530</v>
      </c>
      <c r="X34" s="27" t="s">
        <v>248</v>
      </c>
      <c r="Y34" s="27" t="s">
        <v>267</v>
      </c>
      <c r="Z34" s="37" t="s">
        <v>396</v>
      </c>
      <c r="AA34" s="27" t="s">
        <v>193</v>
      </c>
      <c r="AB34" s="104"/>
      <c r="AC34" s="27"/>
      <c r="AD34" s="78" t="s">
        <v>91</v>
      </c>
      <c r="AE34" s="91" t="s">
        <v>396</v>
      </c>
      <c r="AF34" s="108" t="s">
        <v>248</v>
      </c>
      <c r="AG34" s="56" t="b">
        <f>EXACT(A34,AE34)</f>
        <v>1</v>
      </c>
      <c r="AH34" s="56" t="b">
        <f>EXACT(E34,AF34)</f>
        <v>1</v>
      </c>
      <c r="IV34" s="71">
        <f>SUM(A34:IU34)</f>
        <v>1100702040688</v>
      </c>
    </row>
    <row r="35" spans="1:256" x14ac:dyDescent="0.55000000000000004">
      <c r="A35" s="77">
        <v>1670300202558</v>
      </c>
      <c r="B35" s="27" t="s">
        <v>183</v>
      </c>
      <c r="C35" s="27" t="s">
        <v>257</v>
      </c>
      <c r="D35" s="27" t="s">
        <v>258</v>
      </c>
      <c r="E35" s="27" t="s">
        <v>249</v>
      </c>
      <c r="F35" s="26" t="s">
        <v>270</v>
      </c>
      <c r="G35" s="70">
        <v>23780</v>
      </c>
      <c r="H35" s="30"/>
      <c r="I35" s="30"/>
      <c r="J35" s="30"/>
      <c r="K35" s="30"/>
      <c r="L35" s="30"/>
      <c r="M35" s="30"/>
      <c r="N35" s="31">
        <v>875</v>
      </c>
      <c r="O35" s="32"/>
      <c r="P35" s="33">
        <v>921</v>
      </c>
      <c r="Q35" s="34"/>
      <c r="R35" s="65"/>
      <c r="S35" s="30">
        <v>21984</v>
      </c>
      <c r="T35" s="27" t="s">
        <v>249</v>
      </c>
      <c r="U35" s="35" t="s">
        <v>270</v>
      </c>
      <c r="V35" s="36">
        <v>21984</v>
      </c>
      <c r="W35" s="36">
        <v>23780</v>
      </c>
      <c r="X35" s="27" t="s">
        <v>249</v>
      </c>
      <c r="Y35" s="27" t="s">
        <v>44</v>
      </c>
      <c r="Z35" s="37" t="s">
        <v>397</v>
      </c>
      <c r="AA35" s="27" t="s">
        <v>193</v>
      </c>
      <c r="AB35" s="104"/>
      <c r="AC35" s="27"/>
      <c r="AD35" s="78" t="s">
        <v>92</v>
      </c>
      <c r="AE35" s="90" t="s">
        <v>397</v>
      </c>
      <c r="AF35" s="107" t="s">
        <v>249</v>
      </c>
      <c r="AG35" s="56" t="b">
        <f>EXACT(A35,AE35)</f>
        <v>1</v>
      </c>
      <c r="AH35" s="56" t="b">
        <f>EXACT(E35,AF35)</f>
        <v>1</v>
      </c>
      <c r="IV35" s="71">
        <f>SUM(A35:IU35)</f>
        <v>1670300295882</v>
      </c>
    </row>
    <row r="36" spans="1:256" x14ac:dyDescent="0.55000000000000004">
      <c r="A36" s="77">
        <v>1670500343805</v>
      </c>
      <c r="B36" s="27" t="s">
        <v>183</v>
      </c>
      <c r="C36" s="27" t="s">
        <v>259</v>
      </c>
      <c r="D36" s="27" t="s">
        <v>260</v>
      </c>
      <c r="E36" s="27" t="s">
        <v>250</v>
      </c>
      <c r="F36" s="26" t="s">
        <v>271</v>
      </c>
      <c r="G36" s="70">
        <v>23870</v>
      </c>
      <c r="H36" s="30"/>
      <c r="I36" s="30"/>
      <c r="J36" s="30"/>
      <c r="K36" s="30"/>
      <c r="L36" s="30"/>
      <c r="M36" s="30"/>
      <c r="N36" s="31">
        <v>875</v>
      </c>
      <c r="O36" s="32"/>
      <c r="P36" s="33">
        <v>1626</v>
      </c>
      <c r="Q36" s="34"/>
      <c r="R36" s="65"/>
      <c r="S36" s="30">
        <v>21369</v>
      </c>
      <c r="T36" s="27" t="s">
        <v>250</v>
      </c>
      <c r="U36" s="35" t="s">
        <v>271</v>
      </c>
      <c r="V36" s="36">
        <v>21369</v>
      </c>
      <c r="W36" s="36">
        <v>23870</v>
      </c>
      <c r="X36" s="27" t="s">
        <v>250</v>
      </c>
      <c r="Y36" s="27" t="s">
        <v>132</v>
      </c>
      <c r="Z36" s="37" t="s">
        <v>398</v>
      </c>
      <c r="AA36" s="27" t="s">
        <v>193</v>
      </c>
      <c r="AB36" s="104"/>
      <c r="AC36" s="27"/>
      <c r="AD36" s="78" t="s">
        <v>93</v>
      </c>
      <c r="AE36" s="90" t="s">
        <v>398</v>
      </c>
      <c r="AF36" s="107" t="s">
        <v>250</v>
      </c>
      <c r="AG36" s="56" t="b">
        <f>EXACT(A36,AE36)</f>
        <v>1</v>
      </c>
      <c r="AH36" s="56" t="b">
        <f>EXACT(E36,AF36)</f>
        <v>1</v>
      </c>
      <c r="IV36" s="71">
        <f>SUM(A36:IU36)</f>
        <v>1670500436784</v>
      </c>
    </row>
    <row r="37" spans="1:256" x14ac:dyDescent="0.55000000000000004">
      <c r="A37" s="77">
        <v>1640701181748</v>
      </c>
      <c r="B37" s="27" t="s">
        <v>183</v>
      </c>
      <c r="C37" s="27" t="s">
        <v>261</v>
      </c>
      <c r="D37" s="27" t="s">
        <v>262</v>
      </c>
      <c r="E37" s="27" t="s">
        <v>251</v>
      </c>
      <c r="F37" s="26" t="s">
        <v>272</v>
      </c>
      <c r="G37" s="70">
        <v>23780</v>
      </c>
      <c r="H37" s="30"/>
      <c r="I37" s="30"/>
      <c r="J37" s="30"/>
      <c r="K37" s="30"/>
      <c r="L37" s="30"/>
      <c r="M37" s="30"/>
      <c r="N37" s="31">
        <v>875</v>
      </c>
      <c r="O37" s="32"/>
      <c r="P37" s="33"/>
      <c r="Q37" s="34"/>
      <c r="R37" s="65"/>
      <c r="S37" s="30">
        <v>22905</v>
      </c>
      <c r="T37" s="27" t="s">
        <v>251</v>
      </c>
      <c r="U37" s="35" t="s">
        <v>272</v>
      </c>
      <c r="V37" s="36">
        <v>22905</v>
      </c>
      <c r="W37" s="36">
        <v>23780</v>
      </c>
      <c r="X37" s="27" t="s">
        <v>251</v>
      </c>
      <c r="Y37" s="27" t="s">
        <v>127</v>
      </c>
      <c r="Z37" s="37" t="s">
        <v>399</v>
      </c>
      <c r="AA37" s="27" t="s">
        <v>193</v>
      </c>
      <c r="AB37" s="104"/>
      <c r="AC37" s="27"/>
      <c r="AD37" s="78" t="s">
        <v>94</v>
      </c>
      <c r="AE37" s="90" t="s">
        <v>399</v>
      </c>
      <c r="AF37" s="107" t="s">
        <v>251</v>
      </c>
      <c r="AG37" s="56" t="b">
        <f>EXACT(A37,AE37)</f>
        <v>1</v>
      </c>
      <c r="AH37" s="56" t="b">
        <f>EXACT(E37,AF37)</f>
        <v>1</v>
      </c>
      <c r="IV37" s="71">
        <f>SUM(AB37:IU37)</f>
        <v>0</v>
      </c>
    </row>
    <row r="38" spans="1:256" x14ac:dyDescent="0.55000000000000004">
      <c r="A38" s="77">
        <v>1629900484242</v>
      </c>
      <c r="B38" s="27" t="s">
        <v>183</v>
      </c>
      <c r="C38" s="27" t="s">
        <v>263</v>
      </c>
      <c r="D38" s="27" t="s">
        <v>264</v>
      </c>
      <c r="E38" s="27" t="s">
        <v>252</v>
      </c>
      <c r="F38" s="26" t="s">
        <v>273</v>
      </c>
      <c r="G38" s="70">
        <v>23480</v>
      </c>
      <c r="H38" s="30"/>
      <c r="I38" s="30"/>
      <c r="J38" s="30"/>
      <c r="K38" s="30"/>
      <c r="L38" s="30"/>
      <c r="M38" s="30"/>
      <c r="N38" s="31">
        <v>875</v>
      </c>
      <c r="O38" s="32"/>
      <c r="P38" s="33"/>
      <c r="Q38" s="34"/>
      <c r="R38" s="65"/>
      <c r="S38" s="30">
        <v>22605</v>
      </c>
      <c r="T38" s="27" t="s">
        <v>252</v>
      </c>
      <c r="U38" s="35" t="s">
        <v>273</v>
      </c>
      <c r="V38" s="36">
        <v>22605</v>
      </c>
      <c r="W38" s="36">
        <v>23480</v>
      </c>
      <c r="X38" s="27" t="s">
        <v>252</v>
      </c>
      <c r="Y38" s="27" t="s">
        <v>268</v>
      </c>
      <c r="Z38" s="37" t="s">
        <v>400</v>
      </c>
      <c r="AA38" s="27" t="s">
        <v>193</v>
      </c>
      <c r="AB38" s="104"/>
      <c r="AC38" s="27"/>
      <c r="AD38" s="78" t="s">
        <v>95</v>
      </c>
      <c r="AE38" s="90" t="s">
        <v>400</v>
      </c>
      <c r="AF38" s="107" t="s">
        <v>252</v>
      </c>
      <c r="AG38" s="56" t="b">
        <f>EXACT(A38,AE38)</f>
        <v>1</v>
      </c>
      <c r="AH38" s="56" t="b">
        <f>EXACT(E38,AF38)</f>
        <v>1</v>
      </c>
      <c r="IV38" s="71">
        <f>SUM(A38:IU38)</f>
        <v>1629900577287</v>
      </c>
    </row>
    <row r="39" spans="1:256" x14ac:dyDescent="0.55000000000000004">
      <c r="A39" s="77">
        <v>1559900194598</v>
      </c>
      <c r="B39" s="27" t="s">
        <v>14</v>
      </c>
      <c r="C39" s="27" t="s">
        <v>265</v>
      </c>
      <c r="D39" s="27" t="s">
        <v>266</v>
      </c>
      <c r="E39" s="27" t="s">
        <v>253</v>
      </c>
      <c r="F39" s="26" t="s">
        <v>274</v>
      </c>
      <c r="G39" s="70">
        <v>23530</v>
      </c>
      <c r="H39" s="30"/>
      <c r="I39" s="30"/>
      <c r="J39" s="30"/>
      <c r="K39" s="30"/>
      <c r="L39" s="30"/>
      <c r="M39" s="30"/>
      <c r="N39" s="31">
        <v>875</v>
      </c>
      <c r="O39" s="32"/>
      <c r="P39" s="33"/>
      <c r="Q39" s="34"/>
      <c r="R39" s="65"/>
      <c r="S39" s="30">
        <v>22655</v>
      </c>
      <c r="T39" s="27" t="s">
        <v>253</v>
      </c>
      <c r="U39" s="35" t="s">
        <v>274</v>
      </c>
      <c r="V39" s="36">
        <v>22655</v>
      </c>
      <c r="W39" s="36">
        <v>23530</v>
      </c>
      <c r="X39" s="27" t="s">
        <v>253</v>
      </c>
      <c r="Y39" s="27" t="s">
        <v>173</v>
      </c>
      <c r="Z39" s="37" t="s">
        <v>401</v>
      </c>
      <c r="AA39" s="27" t="s">
        <v>193</v>
      </c>
      <c r="AB39" s="104"/>
      <c r="AC39" s="27"/>
      <c r="AD39" s="78" t="s">
        <v>96</v>
      </c>
      <c r="AE39" s="90" t="s">
        <v>401</v>
      </c>
      <c r="AF39" s="107" t="s">
        <v>253</v>
      </c>
      <c r="AG39" s="56" t="b">
        <f>EXACT(A39,AE39)</f>
        <v>1</v>
      </c>
      <c r="AH39" s="56" t="b">
        <f>EXACT(E39,AF39)</f>
        <v>1</v>
      </c>
      <c r="IV39" s="71">
        <f>SUM(A39:IU39)</f>
        <v>1559900287843</v>
      </c>
    </row>
    <row r="40" spans="1:256" x14ac:dyDescent="0.55000000000000004">
      <c r="A40" s="77">
        <v>1619900321254</v>
      </c>
      <c r="B40" s="27" t="s">
        <v>183</v>
      </c>
      <c r="C40" s="27" t="s">
        <v>279</v>
      </c>
      <c r="D40" s="27" t="s">
        <v>408</v>
      </c>
      <c r="E40" s="27" t="s">
        <v>405</v>
      </c>
      <c r="F40" s="26" t="s">
        <v>285</v>
      </c>
      <c r="G40" s="70">
        <v>22660</v>
      </c>
      <c r="H40" s="30"/>
      <c r="I40" s="30"/>
      <c r="J40" s="30"/>
      <c r="K40" s="30"/>
      <c r="L40" s="30"/>
      <c r="M40" s="30"/>
      <c r="N40" s="31">
        <v>875</v>
      </c>
      <c r="O40" s="32"/>
      <c r="P40" s="33"/>
      <c r="Q40" s="34"/>
      <c r="R40" s="65"/>
      <c r="S40" s="30">
        <v>21785</v>
      </c>
      <c r="T40" s="27" t="s">
        <v>405</v>
      </c>
      <c r="U40" s="35" t="s">
        <v>285</v>
      </c>
      <c r="V40" s="36">
        <v>21785</v>
      </c>
      <c r="W40" s="36">
        <v>22660</v>
      </c>
      <c r="X40" s="27" t="s">
        <v>405</v>
      </c>
      <c r="Y40" s="27" t="s">
        <v>275</v>
      </c>
      <c r="Z40" s="154" t="s">
        <v>515</v>
      </c>
      <c r="AA40" s="27" t="s">
        <v>193</v>
      </c>
      <c r="AB40" s="104"/>
      <c r="AC40" s="27"/>
      <c r="AD40" s="78" t="s">
        <v>97</v>
      </c>
      <c r="AE40" s="78" t="s">
        <v>515</v>
      </c>
      <c r="AF40" s="107" t="s">
        <v>405</v>
      </c>
      <c r="AG40" s="56" t="b">
        <f>EXACT(A40,AE40)</f>
        <v>1</v>
      </c>
      <c r="AH40" s="56" t="b">
        <f>EXACT(E40,AF40)</f>
        <v>1</v>
      </c>
      <c r="IV40" s="71">
        <f>SUM(AD40:IU40)</f>
        <v>0</v>
      </c>
    </row>
    <row r="41" spans="1:256" x14ac:dyDescent="0.55000000000000004">
      <c r="A41" s="77">
        <v>1600900104026</v>
      </c>
      <c r="B41" s="27" t="s">
        <v>183</v>
      </c>
      <c r="C41" s="27" t="s">
        <v>280</v>
      </c>
      <c r="D41" s="27" t="s">
        <v>281</v>
      </c>
      <c r="E41" s="27" t="s">
        <v>276</v>
      </c>
      <c r="F41" s="26" t="s">
        <v>286</v>
      </c>
      <c r="G41" s="70">
        <v>22660</v>
      </c>
      <c r="H41" s="30"/>
      <c r="I41" s="30"/>
      <c r="J41" s="30"/>
      <c r="K41" s="30"/>
      <c r="L41" s="30"/>
      <c r="M41" s="30"/>
      <c r="N41" s="31">
        <v>875</v>
      </c>
      <c r="O41" s="32"/>
      <c r="P41" s="33"/>
      <c r="Q41" s="34"/>
      <c r="R41" s="65"/>
      <c r="S41" s="30">
        <v>21785</v>
      </c>
      <c r="T41" s="27" t="s">
        <v>276</v>
      </c>
      <c r="U41" s="35" t="s">
        <v>286</v>
      </c>
      <c r="V41" s="36">
        <v>21785</v>
      </c>
      <c r="W41" s="36">
        <v>22660</v>
      </c>
      <c r="X41" s="27" t="s">
        <v>276</v>
      </c>
      <c r="Y41" s="27" t="s">
        <v>464</v>
      </c>
      <c r="Z41" s="37" t="s">
        <v>402</v>
      </c>
      <c r="AA41" s="27" t="s">
        <v>193</v>
      </c>
      <c r="AB41" s="104"/>
      <c r="AC41" s="27"/>
      <c r="AD41" s="78" t="s">
        <v>220</v>
      </c>
      <c r="AE41" s="90" t="s">
        <v>402</v>
      </c>
      <c r="AF41" s="107" t="s">
        <v>276</v>
      </c>
      <c r="AG41" s="56" t="b">
        <f>EXACT(A41,AE41)</f>
        <v>1</v>
      </c>
      <c r="AH41" s="56" t="b">
        <f>EXACT(E41,AF41)</f>
        <v>1</v>
      </c>
      <c r="IV41" s="71">
        <f>SUM(A41:IU41)</f>
        <v>1600900193791</v>
      </c>
    </row>
    <row r="42" spans="1:256" x14ac:dyDescent="0.55000000000000004">
      <c r="A42" s="77">
        <v>1600100632826</v>
      </c>
      <c r="B42" s="27" t="s">
        <v>183</v>
      </c>
      <c r="C42" s="27" t="s">
        <v>165</v>
      </c>
      <c r="D42" s="27" t="s">
        <v>282</v>
      </c>
      <c r="E42" s="27" t="s">
        <v>277</v>
      </c>
      <c r="F42" s="26" t="s">
        <v>287</v>
      </c>
      <c r="G42" s="70">
        <v>22980</v>
      </c>
      <c r="H42" s="30"/>
      <c r="I42" s="30"/>
      <c r="J42" s="30"/>
      <c r="K42" s="30"/>
      <c r="L42" s="30"/>
      <c r="M42" s="30"/>
      <c r="N42" s="31">
        <v>875</v>
      </c>
      <c r="O42" s="32"/>
      <c r="P42" s="33"/>
      <c r="Q42" s="34"/>
      <c r="R42" s="65"/>
      <c r="S42" s="30">
        <v>22105</v>
      </c>
      <c r="T42" s="27" t="s">
        <v>277</v>
      </c>
      <c r="U42" s="35" t="s">
        <v>287</v>
      </c>
      <c r="V42" s="36">
        <v>22105</v>
      </c>
      <c r="W42" s="36">
        <v>22980</v>
      </c>
      <c r="X42" s="27" t="s">
        <v>277</v>
      </c>
      <c r="Y42" s="27" t="s">
        <v>146</v>
      </c>
      <c r="Z42" s="37" t="s">
        <v>403</v>
      </c>
      <c r="AA42" s="27" t="s">
        <v>193</v>
      </c>
      <c r="AB42" s="104"/>
      <c r="AC42" s="27"/>
      <c r="AD42" s="78" t="s">
        <v>98</v>
      </c>
      <c r="AE42" s="90" t="s">
        <v>403</v>
      </c>
      <c r="AF42" s="107" t="s">
        <v>277</v>
      </c>
      <c r="AG42" s="56" t="b">
        <f>EXACT(A42,AE42)</f>
        <v>1</v>
      </c>
      <c r="AH42" s="56" t="b">
        <f>EXACT(E42,AF42)</f>
        <v>1</v>
      </c>
      <c r="IV42" s="71">
        <f>SUM(A42:IU42)</f>
        <v>1600100723871</v>
      </c>
    </row>
    <row r="43" spans="1:256" x14ac:dyDescent="0.55000000000000004">
      <c r="A43" s="77">
        <v>1659900574420</v>
      </c>
      <c r="B43" s="27" t="s">
        <v>14</v>
      </c>
      <c r="C43" s="27" t="s">
        <v>283</v>
      </c>
      <c r="D43" s="27" t="s">
        <v>284</v>
      </c>
      <c r="E43" s="27" t="s">
        <v>278</v>
      </c>
      <c r="F43" s="26" t="s">
        <v>288</v>
      </c>
      <c r="G43" s="70">
        <v>22980</v>
      </c>
      <c r="H43" s="30"/>
      <c r="I43" s="30"/>
      <c r="J43" s="30"/>
      <c r="K43" s="30"/>
      <c r="L43" s="30"/>
      <c r="M43" s="30"/>
      <c r="N43" s="31">
        <v>875</v>
      </c>
      <c r="O43" s="32"/>
      <c r="P43" s="33"/>
      <c r="Q43" s="34"/>
      <c r="R43" s="65"/>
      <c r="S43" s="30">
        <v>22105</v>
      </c>
      <c r="T43" s="27" t="s">
        <v>278</v>
      </c>
      <c r="U43" s="35" t="s">
        <v>288</v>
      </c>
      <c r="V43" s="36">
        <v>22105</v>
      </c>
      <c r="W43" s="36">
        <v>22980</v>
      </c>
      <c r="X43" s="27" t="s">
        <v>278</v>
      </c>
      <c r="Y43" s="27" t="s">
        <v>47</v>
      </c>
      <c r="Z43" s="154" t="s">
        <v>516</v>
      </c>
      <c r="AA43" s="27" t="s">
        <v>193</v>
      </c>
      <c r="AB43" s="104"/>
      <c r="AC43" s="27"/>
      <c r="AD43" s="78" t="s">
        <v>99</v>
      </c>
      <c r="AE43" s="78" t="s">
        <v>516</v>
      </c>
      <c r="AF43" s="107" t="s">
        <v>278</v>
      </c>
      <c r="AG43" s="56" t="b">
        <f>EXACT(A43,AE43)</f>
        <v>1</v>
      </c>
      <c r="AH43" s="56" t="b">
        <f>EXACT(E43,AF43)</f>
        <v>1</v>
      </c>
      <c r="IV43" s="71">
        <f>SUM(A43:IU43)</f>
        <v>1659900665465</v>
      </c>
    </row>
    <row r="44" spans="1:256" x14ac:dyDescent="0.55000000000000004">
      <c r="A44" s="79">
        <v>1540700084294</v>
      </c>
      <c r="B44" s="27" t="s">
        <v>183</v>
      </c>
      <c r="C44" s="27" t="s">
        <v>296</v>
      </c>
      <c r="D44" s="27" t="s">
        <v>409</v>
      </c>
      <c r="E44" s="27" t="s">
        <v>406</v>
      </c>
      <c r="F44" s="26" t="s">
        <v>301</v>
      </c>
      <c r="G44" s="70">
        <v>22980</v>
      </c>
      <c r="H44" s="30"/>
      <c r="I44" s="30"/>
      <c r="J44" s="30"/>
      <c r="K44" s="30"/>
      <c r="L44" s="30"/>
      <c r="M44" s="30"/>
      <c r="N44" s="31">
        <v>875</v>
      </c>
      <c r="O44" s="32"/>
      <c r="P44" s="33">
        <v>190</v>
      </c>
      <c r="Q44" s="34"/>
      <c r="R44" s="65"/>
      <c r="S44" s="30">
        <v>21915</v>
      </c>
      <c r="T44" s="27" t="s">
        <v>406</v>
      </c>
      <c r="U44" s="35" t="s">
        <v>301</v>
      </c>
      <c r="V44" s="36">
        <v>21915</v>
      </c>
      <c r="W44" s="36">
        <v>22980</v>
      </c>
      <c r="X44" s="27" t="s">
        <v>406</v>
      </c>
      <c r="Y44" s="27" t="s">
        <v>306</v>
      </c>
      <c r="Z44" s="154" t="s">
        <v>517</v>
      </c>
      <c r="AA44" s="27" t="s">
        <v>193</v>
      </c>
      <c r="AB44" s="104"/>
      <c r="AC44" s="27"/>
      <c r="AD44" s="78" t="s">
        <v>100</v>
      </c>
      <c r="AE44" s="78" t="s">
        <v>517</v>
      </c>
      <c r="AF44" s="107" t="s">
        <v>406</v>
      </c>
      <c r="AG44" s="56" t="b">
        <f>EXACT(A44,AE44)</f>
        <v>1</v>
      </c>
      <c r="AH44" s="56" t="b">
        <f>EXACT(E44,AF44)</f>
        <v>1</v>
      </c>
      <c r="IV44" s="71">
        <f>SUM(A44:IU44)</f>
        <v>1540700175149</v>
      </c>
    </row>
    <row r="45" spans="1:256" x14ac:dyDescent="0.55000000000000004">
      <c r="A45" s="79">
        <v>1600100645791</v>
      </c>
      <c r="B45" s="27" t="s">
        <v>183</v>
      </c>
      <c r="C45" s="27" t="s">
        <v>16</v>
      </c>
      <c r="D45" s="27" t="s">
        <v>297</v>
      </c>
      <c r="E45" s="27" t="s">
        <v>292</v>
      </c>
      <c r="F45" s="26" t="s">
        <v>302</v>
      </c>
      <c r="G45" s="70">
        <v>22980</v>
      </c>
      <c r="H45" s="30"/>
      <c r="I45" s="30"/>
      <c r="J45" s="30"/>
      <c r="K45" s="30"/>
      <c r="L45" s="30"/>
      <c r="M45" s="30"/>
      <c r="N45" s="31">
        <v>875</v>
      </c>
      <c r="O45" s="32"/>
      <c r="P45" s="33">
        <v>1140</v>
      </c>
      <c r="Q45" s="34">
        <v>900</v>
      </c>
      <c r="R45" s="65"/>
      <c r="S45" s="30">
        <v>20065</v>
      </c>
      <c r="T45" s="27" t="s">
        <v>292</v>
      </c>
      <c r="U45" s="35" t="s">
        <v>302</v>
      </c>
      <c r="V45" s="36">
        <v>20065</v>
      </c>
      <c r="W45" s="36">
        <v>22980</v>
      </c>
      <c r="X45" s="27" t="s">
        <v>292</v>
      </c>
      <c r="Y45" s="27" t="s">
        <v>131</v>
      </c>
      <c r="Z45" s="154" t="s">
        <v>525</v>
      </c>
      <c r="AA45" s="27" t="s">
        <v>193</v>
      </c>
      <c r="AB45" s="104"/>
      <c r="AC45" s="27"/>
      <c r="AD45" s="78" t="s">
        <v>101</v>
      </c>
      <c r="AE45" s="78" t="s">
        <v>525</v>
      </c>
      <c r="AF45" s="107" t="s">
        <v>292</v>
      </c>
      <c r="AG45" s="56" t="b">
        <f>EXACT(A45,AE45)</f>
        <v>1</v>
      </c>
      <c r="AH45" s="56" t="b">
        <f>EXACT(E45,AF45)</f>
        <v>1</v>
      </c>
      <c r="IV45" s="71">
        <f>SUM(A45:IU45)</f>
        <v>1600100734796</v>
      </c>
    </row>
    <row r="46" spans="1:256" x14ac:dyDescent="0.55000000000000004">
      <c r="A46" s="77">
        <v>1189900211755</v>
      </c>
      <c r="B46" s="27" t="s">
        <v>183</v>
      </c>
      <c r="C46" s="27" t="s">
        <v>298</v>
      </c>
      <c r="D46" s="27" t="s">
        <v>299</v>
      </c>
      <c r="E46" s="27" t="s">
        <v>293</v>
      </c>
      <c r="F46" s="26" t="s">
        <v>303</v>
      </c>
      <c r="G46" s="70">
        <v>22550</v>
      </c>
      <c r="H46" s="30"/>
      <c r="I46" s="30"/>
      <c r="J46" s="30"/>
      <c r="K46" s="30"/>
      <c r="L46" s="30"/>
      <c r="M46" s="30"/>
      <c r="N46" s="31">
        <v>875</v>
      </c>
      <c r="O46" s="32"/>
      <c r="P46" s="33"/>
      <c r="Q46" s="34">
        <v>230</v>
      </c>
      <c r="R46" s="65"/>
      <c r="S46" s="30">
        <v>21445</v>
      </c>
      <c r="T46" s="27" t="s">
        <v>293</v>
      </c>
      <c r="U46" s="35" t="s">
        <v>303</v>
      </c>
      <c r="V46" s="36">
        <v>21445</v>
      </c>
      <c r="W46" s="36">
        <v>22550</v>
      </c>
      <c r="X46" s="27" t="s">
        <v>293</v>
      </c>
      <c r="Y46" s="27" t="s">
        <v>155</v>
      </c>
      <c r="Z46" s="154" t="s">
        <v>526</v>
      </c>
      <c r="AA46" s="27" t="s">
        <v>193</v>
      </c>
      <c r="AB46" s="104"/>
      <c r="AC46" s="27"/>
      <c r="AD46" s="78" t="s">
        <v>221</v>
      </c>
      <c r="AE46" s="101" t="s">
        <v>526</v>
      </c>
      <c r="AF46" s="108" t="s">
        <v>293</v>
      </c>
      <c r="AG46" s="56" t="b">
        <f>EXACT(A46,AE46)</f>
        <v>1</v>
      </c>
      <c r="AH46" s="56" t="b">
        <f>EXACT(E46,AF46)</f>
        <v>1</v>
      </c>
      <c r="IV46" s="71">
        <f>SUM(A46:IU46)</f>
        <v>1189900300850</v>
      </c>
    </row>
    <row r="47" spans="1:256" x14ac:dyDescent="0.55000000000000004">
      <c r="A47" s="79">
        <v>1640100275055</v>
      </c>
      <c r="B47" s="27" t="s">
        <v>183</v>
      </c>
      <c r="C47" s="27" t="s">
        <v>34</v>
      </c>
      <c r="D47" s="27" t="s">
        <v>300</v>
      </c>
      <c r="E47" s="27" t="s">
        <v>294</v>
      </c>
      <c r="F47" s="26" t="s">
        <v>304</v>
      </c>
      <c r="G47" s="70">
        <v>22550</v>
      </c>
      <c r="H47" s="30"/>
      <c r="I47" s="30"/>
      <c r="J47" s="30"/>
      <c r="K47" s="30"/>
      <c r="L47" s="30"/>
      <c r="M47" s="30"/>
      <c r="N47" s="31">
        <v>875</v>
      </c>
      <c r="O47" s="32"/>
      <c r="P47" s="33">
        <v>1320</v>
      </c>
      <c r="Q47" s="34"/>
      <c r="R47" s="65"/>
      <c r="S47" s="30">
        <v>20355</v>
      </c>
      <c r="T47" s="27" t="s">
        <v>294</v>
      </c>
      <c r="U47" s="35" t="s">
        <v>304</v>
      </c>
      <c r="V47" s="36">
        <v>20355</v>
      </c>
      <c r="W47" s="36">
        <v>22550</v>
      </c>
      <c r="X47" s="27" t="s">
        <v>294</v>
      </c>
      <c r="Y47" s="27" t="s">
        <v>368</v>
      </c>
      <c r="Z47" s="154" t="s">
        <v>527</v>
      </c>
      <c r="AA47" s="27" t="s">
        <v>193</v>
      </c>
      <c r="AB47" s="104"/>
      <c r="AC47" s="27"/>
      <c r="AD47" s="78" t="s">
        <v>102</v>
      </c>
      <c r="AE47" s="101" t="s">
        <v>527</v>
      </c>
      <c r="AF47" s="108" t="s">
        <v>294</v>
      </c>
      <c r="AG47" s="56" t="b">
        <f>EXACT(A47,AE47)</f>
        <v>1</v>
      </c>
      <c r="AH47" s="56" t="b">
        <f>EXACT(E47,AF47)</f>
        <v>1</v>
      </c>
      <c r="IV47" s="71">
        <f>SUM(A47:IU47)</f>
        <v>1640100363060</v>
      </c>
    </row>
    <row r="48" spans="1:256" x14ac:dyDescent="0.55000000000000004">
      <c r="A48" s="79">
        <v>1609700142542</v>
      </c>
      <c r="B48" s="27" t="s">
        <v>9</v>
      </c>
      <c r="C48" s="27" t="s">
        <v>37</v>
      </c>
      <c r="D48" s="27" t="s">
        <v>123</v>
      </c>
      <c r="E48" s="27" t="s">
        <v>295</v>
      </c>
      <c r="F48" s="26" t="s">
        <v>305</v>
      </c>
      <c r="G48" s="70">
        <v>22550</v>
      </c>
      <c r="H48" s="30"/>
      <c r="I48" s="30"/>
      <c r="J48" s="30"/>
      <c r="K48" s="30"/>
      <c r="L48" s="30"/>
      <c r="M48" s="30"/>
      <c r="N48" s="31">
        <v>875</v>
      </c>
      <c r="O48" s="32"/>
      <c r="P48" s="33">
        <v>1350</v>
      </c>
      <c r="Q48" s="34"/>
      <c r="R48" s="65"/>
      <c r="S48" s="30">
        <v>20325</v>
      </c>
      <c r="T48" s="27" t="s">
        <v>295</v>
      </c>
      <c r="U48" s="35" t="s">
        <v>305</v>
      </c>
      <c r="V48" s="36">
        <v>20325</v>
      </c>
      <c r="W48" s="36">
        <v>22550</v>
      </c>
      <c r="X48" s="27" t="s">
        <v>295</v>
      </c>
      <c r="Y48" s="27" t="s">
        <v>47</v>
      </c>
      <c r="Z48" s="154" t="s">
        <v>528</v>
      </c>
      <c r="AA48" s="27" t="s">
        <v>193</v>
      </c>
      <c r="AB48" s="104"/>
      <c r="AC48" s="27"/>
      <c r="AD48" s="78" t="s">
        <v>103</v>
      </c>
      <c r="AE48" s="78" t="s">
        <v>528</v>
      </c>
      <c r="AF48" s="107" t="s">
        <v>295</v>
      </c>
      <c r="AG48" s="56" t="b">
        <f>EXACT(A48,AE48)</f>
        <v>1</v>
      </c>
      <c r="AH48" s="56" t="b">
        <f>EXACT(E48,AF48)</f>
        <v>1</v>
      </c>
      <c r="IV48" s="71">
        <f>SUM(A48:IU48)</f>
        <v>1609700230517</v>
      </c>
    </row>
    <row r="49" spans="1:256" x14ac:dyDescent="0.55000000000000004">
      <c r="A49" s="79">
        <v>1610200002301</v>
      </c>
      <c r="B49" s="27" t="s">
        <v>183</v>
      </c>
      <c r="C49" s="27" t="s">
        <v>322</v>
      </c>
      <c r="D49" s="27" t="s">
        <v>323</v>
      </c>
      <c r="E49" s="27" t="s">
        <v>309</v>
      </c>
      <c r="F49" s="26" t="s">
        <v>342</v>
      </c>
      <c r="G49" s="70">
        <v>22660</v>
      </c>
      <c r="H49" s="30"/>
      <c r="I49" s="30"/>
      <c r="J49" s="30"/>
      <c r="K49" s="30"/>
      <c r="L49" s="30"/>
      <c r="M49" s="30"/>
      <c r="N49" s="31">
        <v>875</v>
      </c>
      <c r="O49" s="32"/>
      <c r="P49" s="33"/>
      <c r="Q49" s="34"/>
      <c r="R49" s="65"/>
      <c r="S49" s="30">
        <v>21785</v>
      </c>
      <c r="T49" s="27" t="s">
        <v>309</v>
      </c>
      <c r="U49" s="35" t="s">
        <v>342</v>
      </c>
      <c r="V49" s="36">
        <v>21785</v>
      </c>
      <c r="W49" s="36">
        <v>22660</v>
      </c>
      <c r="X49" s="27" t="s">
        <v>309</v>
      </c>
      <c r="Y49" s="27" t="s">
        <v>49</v>
      </c>
      <c r="Z49" s="154" t="s">
        <v>529</v>
      </c>
      <c r="AA49" s="27" t="s">
        <v>193</v>
      </c>
      <c r="AB49" s="104"/>
      <c r="AC49" s="27"/>
      <c r="AD49" s="78" t="s">
        <v>104</v>
      </c>
      <c r="AE49" s="78" t="s">
        <v>529</v>
      </c>
      <c r="AF49" s="107" t="s">
        <v>309</v>
      </c>
      <c r="AG49" s="56" t="b">
        <f>EXACT(A49,AE49)</f>
        <v>1</v>
      </c>
      <c r="AH49" s="56" t="b">
        <f>EXACT(E49,AF49)</f>
        <v>1</v>
      </c>
      <c r="IV49" s="71">
        <f>SUM(A49:IU49)</f>
        <v>1610200092066</v>
      </c>
    </row>
    <row r="50" spans="1:256" x14ac:dyDescent="0.55000000000000004">
      <c r="A50" s="79">
        <v>1600100760191</v>
      </c>
      <c r="B50" s="27" t="s">
        <v>183</v>
      </c>
      <c r="C50" s="27" t="s">
        <v>324</v>
      </c>
      <c r="D50" s="27" t="s">
        <v>325</v>
      </c>
      <c r="E50" s="27" t="s">
        <v>310</v>
      </c>
      <c r="F50" s="26" t="s">
        <v>343</v>
      </c>
      <c r="G50" s="70">
        <v>22550</v>
      </c>
      <c r="H50" s="30"/>
      <c r="I50" s="30"/>
      <c r="J50" s="30"/>
      <c r="K50" s="30"/>
      <c r="L50" s="30"/>
      <c r="M50" s="30"/>
      <c r="N50" s="31">
        <v>875</v>
      </c>
      <c r="O50" s="32"/>
      <c r="P50" s="33"/>
      <c r="Q50" s="34"/>
      <c r="R50" s="65"/>
      <c r="S50" s="30">
        <v>21675</v>
      </c>
      <c r="T50" s="27" t="s">
        <v>310</v>
      </c>
      <c r="U50" s="35" t="s">
        <v>343</v>
      </c>
      <c r="V50" s="36">
        <v>21675</v>
      </c>
      <c r="W50" s="36">
        <v>22550</v>
      </c>
      <c r="X50" s="27" t="s">
        <v>310</v>
      </c>
      <c r="Y50" s="27" t="s">
        <v>129</v>
      </c>
      <c r="Z50" s="154" t="s">
        <v>530</v>
      </c>
      <c r="AA50" s="27" t="s">
        <v>193</v>
      </c>
      <c r="AB50" s="104"/>
      <c r="AC50" s="27"/>
      <c r="AD50" s="78" t="s">
        <v>222</v>
      </c>
      <c r="AE50" s="101" t="s">
        <v>530</v>
      </c>
      <c r="AF50" s="108" t="s">
        <v>310</v>
      </c>
      <c r="AG50" s="56" t="b">
        <f>EXACT(A50,AE50)</f>
        <v>1</v>
      </c>
      <c r="AH50" s="56" t="b">
        <f>EXACT(E50,AF50)</f>
        <v>1</v>
      </c>
      <c r="IV50" s="71">
        <f>SUM(A50:IU50)</f>
        <v>1600100849516</v>
      </c>
    </row>
    <row r="51" spans="1:256" x14ac:dyDescent="0.55000000000000004">
      <c r="A51" s="79">
        <v>1180200085112</v>
      </c>
      <c r="B51" s="27" t="s">
        <v>183</v>
      </c>
      <c r="C51" s="27" t="s">
        <v>326</v>
      </c>
      <c r="D51" s="27" t="s">
        <v>327</v>
      </c>
      <c r="E51" s="27" t="s">
        <v>311</v>
      </c>
      <c r="F51" s="26" t="s">
        <v>344</v>
      </c>
      <c r="G51" s="70">
        <v>22980</v>
      </c>
      <c r="H51" s="30"/>
      <c r="I51" s="30"/>
      <c r="J51" s="30"/>
      <c r="K51" s="30"/>
      <c r="L51" s="30"/>
      <c r="M51" s="30"/>
      <c r="N51" s="31">
        <v>875</v>
      </c>
      <c r="O51" s="32"/>
      <c r="P51" s="33">
        <v>709</v>
      </c>
      <c r="Q51" s="34"/>
      <c r="R51" s="65"/>
      <c r="S51" s="30">
        <v>21396</v>
      </c>
      <c r="T51" s="27" t="s">
        <v>311</v>
      </c>
      <c r="U51" s="35" t="s">
        <v>344</v>
      </c>
      <c r="V51" s="36">
        <v>21396</v>
      </c>
      <c r="W51" s="36">
        <v>22980</v>
      </c>
      <c r="X51" s="27" t="s">
        <v>311</v>
      </c>
      <c r="Y51" s="27" t="s">
        <v>40</v>
      </c>
      <c r="Z51" s="154" t="s">
        <v>531</v>
      </c>
      <c r="AA51" s="27" t="s">
        <v>193</v>
      </c>
      <c r="AB51" s="104"/>
      <c r="AC51" s="27"/>
      <c r="AD51" s="78" t="s">
        <v>105</v>
      </c>
      <c r="AE51" s="101" t="s">
        <v>531</v>
      </c>
      <c r="AF51" s="108" t="s">
        <v>311</v>
      </c>
      <c r="AG51" s="56" t="b">
        <f>EXACT(A51,AE51)</f>
        <v>1</v>
      </c>
      <c r="AH51" s="56" t="b">
        <f>EXACT(E51,AF51)</f>
        <v>1</v>
      </c>
      <c r="IV51" s="71">
        <f>SUM(A51:IU51)</f>
        <v>1180200175448</v>
      </c>
    </row>
    <row r="52" spans="1:256" x14ac:dyDescent="0.55000000000000004">
      <c r="A52" s="79">
        <v>1100702575582</v>
      </c>
      <c r="B52" s="27" t="s">
        <v>183</v>
      </c>
      <c r="C52" s="27" t="s">
        <v>328</v>
      </c>
      <c r="D52" s="27" t="s">
        <v>329</v>
      </c>
      <c r="E52" s="27" t="s">
        <v>312</v>
      </c>
      <c r="F52" s="26" t="s">
        <v>345</v>
      </c>
      <c r="G52" s="70">
        <v>22660</v>
      </c>
      <c r="H52" s="30"/>
      <c r="I52" s="30"/>
      <c r="J52" s="30"/>
      <c r="K52" s="30"/>
      <c r="L52" s="30"/>
      <c r="M52" s="30"/>
      <c r="N52" s="31">
        <v>875</v>
      </c>
      <c r="O52" s="32"/>
      <c r="P52" s="33"/>
      <c r="Q52" s="34"/>
      <c r="R52" s="65"/>
      <c r="S52" s="30">
        <v>21785</v>
      </c>
      <c r="T52" s="27" t="s">
        <v>312</v>
      </c>
      <c r="U52" s="35" t="s">
        <v>345</v>
      </c>
      <c r="V52" s="36">
        <v>21785</v>
      </c>
      <c r="W52" s="36">
        <v>22660</v>
      </c>
      <c r="X52" s="27" t="s">
        <v>312</v>
      </c>
      <c r="Y52" s="27" t="s">
        <v>192</v>
      </c>
      <c r="Z52" s="154" t="s">
        <v>532</v>
      </c>
      <c r="AA52" s="27" t="s">
        <v>193</v>
      </c>
      <c r="AB52" s="104"/>
      <c r="AC52" s="27"/>
      <c r="AD52" s="78" t="s">
        <v>106</v>
      </c>
      <c r="AE52" s="101" t="s">
        <v>532</v>
      </c>
      <c r="AF52" s="108" t="s">
        <v>312</v>
      </c>
      <c r="AG52" s="56" t="b">
        <f>EXACT(A52,AE52)</f>
        <v>1</v>
      </c>
      <c r="AH52" s="56" t="b">
        <f>EXACT(E52,AF52)</f>
        <v>1</v>
      </c>
      <c r="IV52" s="71">
        <f>SUM(A52:IU52)</f>
        <v>1100702665347</v>
      </c>
    </row>
    <row r="53" spans="1:256" x14ac:dyDescent="0.55000000000000004">
      <c r="A53" s="79">
        <v>1601200121387</v>
      </c>
      <c r="B53" s="27" t="s">
        <v>183</v>
      </c>
      <c r="C53" s="27" t="s">
        <v>330</v>
      </c>
      <c r="D53" s="27" t="s">
        <v>331</v>
      </c>
      <c r="E53" s="27" t="s">
        <v>313</v>
      </c>
      <c r="F53" s="26" t="s">
        <v>346</v>
      </c>
      <c r="G53" s="70">
        <v>22660</v>
      </c>
      <c r="H53" s="30"/>
      <c r="I53" s="30"/>
      <c r="J53" s="30"/>
      <c r="K53" s="30"/>
      <c r="L53" s="30"/>
      <c r="M53" s="30"/>
      <c r="N53" s="31">
        <v>875</v>
      </c>
      <c r="O53" s="32"/>
      <c r="P53" s="33">
        <v>840</v>
      </c>
      <c r="Q53" s="34">
        <v>300</v>
      </c>
      <c r="R53" s="65"/>
      <c r="S53" s="30">
        <v>20645</v>
      </c>
      <c r="T53" s="27" t="s">
        <v>313</v>
      </c>
      <c r="U53" s="35" t="s">
        <v>346</v>
      </c>
      <c r="V53" s="36">
        <v>20645</v>
      </c>
      <c r="W53" s="36">
        <v>22660</v>
      </c>
      <c r="X53" s="27" t="s">
        <v>313</v>
      </c>
      <c r="Y53" s="27" t="s">
        <v>134</v>
      </c>
      <c r="Z53" s="154" t="s">
        <v>533</v>
      </c>
      <c r="AA53" s="27" t="s">
        <v>193</v>
      </c>
      <c r="AB53" s="104"/>
      <c r="AC53" s="27"/>
      <c r="AD53" s="78" t="s">
        <v>223</v>
      </c>
      <c r="AE53" s="101" t="s">
        <v>533</v>
      </c>
      <c r="AF53" s="108" t="s">
        <v>313</v>
      </c>
      <c r="AG53" s="56" t="b">
        <f>EXACT(A53,AE53)</f>
        <v>1</v>
      </c>
      <c r="AH53" s="56" t="b">
        <f>EXACT(E53,AF53)</f>
        <v>1</v>
      </c>
      <c r="IV53" s="71">
        <f>SUM(A53:IU53)</f>
        <v>1601200210012</v>
      </c>
    </row>
    <row r="54" spans="1:256" x14ac:dyDescent="0.55000000000000004">
      <c r="A54" s="79">
        <v>1170600181151</v>
      </c>
      <c r="B54" s="27" t="s">
        <v>183</v>
      </c>
      <c r="C54" s="27" t="s">
        <v>332</v>
      </c>
      <c r="D54" s="27" t="s">
        <v>410</v>
      </c>
      <c r="E54" s="27" t="s">
        <v>407</v>
      </c>
      <c r="F54" s="26" t="s">
        <v>347</v>
      </c>
      <c r="G54" s="70">
        <v>22550</v>
      </c>
      <c r="H54" s="30"/>
      <c r="I54" s="30"/>
      <c r="J54" s="30"/>
      <c r="K54" s="30"/>
      <c r="L54" s="30"/>
      <c r="M54" s="30"/>
      <c r="N54" s="31">
        <v>875</v>
      </c>
      <c r="O54" s="32"/>
      <c r="P54" s="33"/>
      <c r="Q54" s="34"/>
      <c r="R54" s="65"/>
      <c r="S54" s="30">
        <v>21675</v>
      </c>
      <c r="T54" s="27" t="s">
        <v>407</v>
      </c>
      <c r="U54" s="35" t="s">
        <v>347</v>
      </c>
      <c r="V54" s="36">
        <v>21675</v>
      </c>
      <c r="W54" s="36">
        <v>22550</v>
      </c>
      <c r="X54" s="27" t="s">
        <v>407</v>
      </c>
      <c r="Y54" s="27" t="s">
        <v>167</v>
      </c>
      <c r="Z54" s="154" t="s">
        <v>536</v>
      </c>
      <c r="AA54" s="27" t="s">
        <v>193</v>
      </c>
      <c r="AB54" s="104"/>
      <c r="AC54" s="27"/>
      <c r="AD54" s="78" t="s">
        <v>107</v>
      </c>
      <c r="AE54" s="101" t="s">
        <v>536</v>
      </c>
      <c r="AF54" s="108" t="s">
        <v>407</v>
      </c>
      <c r="AG54" s="56" t="b">
        <f>EXACT(A54,AE54)</f>
        <v>1</v>
      </c>
      <c r="AH54" s="56" t="b">
        <f>EXACT(E54,AF54)</f>
        <v>1</v>
      </c>
      <c r="IV54" s="71">
        <f>SUM(A54:IU54)</f>
        <v>1170600270476</v>
      </c>
    </row>
    <row r="55" spans="1:256" x14ac:dyDescent="0.55000000000000004">
      <c r="A55" s="79">
        <v>1619900312336</v>
      </c>
      <c r="B55" s="27" t="s">
        <v>14</v>
      </c>
      <c r="C55" s="27" t="s">
        <v>333</v>
      </c>
      <c r="D55" s="27" t="s">
        <v>334</v>
      </c>
      <c r="E55" s="27" t="s">
        <v>314</v>
      </c>
      <c r="F55" s="26" t="s">
        <v>348</v>
      </c>
      <c r="G55" s="70">
        <v>22550</v>
      </c>
      <c r="H55" s="30"/>
      <c r="I55" s="30"/>
      <c r="J55" s="30"/>
      <c r="K55" s="30"/>
      <c r="L55" s="30"/>
      <c r="M55" s="30"/>
      <c r="N55" s="31">
        <v>875</v>
      </c>
      <c r="O55" s="32"/>
      <c r="P55" s="33"/>
      <c r="Q55" s="34"/>
      <c r="R55" s="65"/>
      <c r="S55" s="30">
        <v>21675</v>
      </c>
      <c r="T55" s="27" t="s">
        <v>314</v>
      </c>
      <c r="U55" s="35" t="s">
        <v>348</v>
      </c>
      <c r="V55" s="36">
        <v>21675</v>
      </c>
      <c r="W55" s="36">
        <v>22550</v>
      </c>
      <c r="X55" s="27" t="s">
        <v>314</v>
      </c>
      <c r="Y55" s="27" t="s">
        <v>369</v>
      </c>
      <c r="Z55" s="154" t="s">
        <v>535</v>
      </c>
      <c r="AA55" s="27" t="s">
        <v>193</v>
      </c>
      <c r="AB55" s="104"/>
      <c r="AC55" s="27"/>
      <c r="AD55" s="78" t="s">
        <v>108</v>
      </c>
      <c r="AE55" s="101" t="s">
        <v>535</v>
      </c>
      <c r="AF55" s="108" t="s">
        <v>314</v>
      </c>
      <c r="AG55" s="56" t="b">
        <f>EXACT(A55,AE55)</f>
        <v>1</v>
      </c>
      <c r="AH55" s="56" t="b">
        <f>EXACT(E55,AF55)</f>
        <v>1</v>
      </c>
      <c r="IV55" s="71">
        <f>SUM(A55:IU55)</f>
        <v>1619900401661</v>
      </c>
    </row>
    <row r="56" spans="1:256" x14ac:dyDescent="0.55000000000000004">
      <c r="A56" s="79">
        <v>1539900295637</v>
      </c>
      <c r="B56" s="27" t="s">
        <v>183</v>
      </c>
      <c r="C56" s="27" t="s">
        <v>335</v>
      </c>
      <c r="D56" s="27" t="s">
        <v>336</v>
      </c>
      <c r="E56" s="27" t="s">
        <v>315</v>
      </c>
      <c r="F56" s="26" t="s">
        <v>349</v>
      </c>
      <c r="G56" s="70">
        <v>21780</v>
      </c>
      <c r="H56" s="30"/>
      <c r="I56" s="30"/>
      <c r="J56" s="30"/>
      <c r="K56" s="30"/>
      <c r="L56" s="30"/>
      <c r="M56" s="30"/>
      <c r="N56" s="31">
        <v>875</v>
      </c>
      <c r="O56" s="32"/>
      <c r="P56" s="33">
        <v>1445</v>
      </c>
      <c r="Q56" s="34">
        <v>300</v>
      </c>
      <c r="R56" s="65"/>
      <c r="S56" s="30">
        <v>19160</v>
      </c>
      <c r="T56" s="27" t="s">
        <v>315</v>
      </c>
      <c r="U56" s="35" t="s">
        <v>349</v>
      </c>
      <c r="V56" s="36">
        <v>19160</v>
      </c>
      <c r="W56" s="36">
        <v>21780</v>
      </c>
      <c r="X56" s="27" t="s">
        <v>315</v>
      </c>
      <c r="Y56" s="27" t="s">
        <v>370</v>
      </c>
      <c r="Z56" s="154" t="s">
        <v>534</v>
      </c>
      <c r="AA56" s="27" t="s">
        <v>193</v>
      </c>
      <c r="AB56" s="104"/>
      <c r="AC56" s="27"/>
      <c r="AD56" s="78" t="s">
        <v>109</v>
      </c>
      <c r="AE56" s="101" t="s">
        <v>534</v>
      </c>
      <c r="AF56" s="108" t="s">
        <v>315</v>
      </c>
      <c r="AG56" s="56" t="b">
        <f>EXACT(A56,AE56)</f>
        <v>1</v>
      </c>
      <c r="AH56" s="56" t="b">
        <f>EXACT(E56,AF56)</f>
        <v>1</v>
      </c>
      <c r="IV56" s="71">
        <f>SUM(A56:IU56)</f>
        <v>1539900380137</v>
      </c>
    </row>
    <row r="57" spans="1:256" x14ac:dyDescent="0.55000000000000004">
      <c r="A57" s="79">
        <v>1500901232568</v>
      </c>
      <c r="B57" s="27" t="s">
        <v>183</v>
      </c>
      <c r="C57" s="27" t="s">
        <v>337</v>
      </c>
      <c r="D57" s="27" t="s">
        <v>338</v>
      </c>
      <c r="E57" s="27" t="s">
        <v>316</v>
      </c>
      <c r="F57" s="26" t="s">
        <v>350</v>
      </c>
      <c r="G57" s="70">
        <v>21780</v>
      </c>
      <c r="H57" s="30"/>
      <c r="I57" s="30"/>
      <c r="J57" s="30"/>
      <c r="K57" s="30"/>
      <c r="L57" s="30"/>
      <c r="M57" s="30"/>
      <c r="N57" s="31">
        <v>875</v>
      </c>
      <c r="O57" s="32"/>
      <c r="P57" s="33"/>
      <c r="Q57" s="34"/>
      <c r="R57" s="65"/>
      <c r="S57" s="30">
        <v>20905</v>
      </c>
      <c r="T57" s="27" t="s">
        <v>316</v>
      </c>
      <c r="U57" s="35" t="s">
        <v>350</v>
      </c>
      <c r="V57" s="36">
        <v>20905</v>
      </c>
      <c r="W57" s="36">
        <v>21780</v>
      </c>
      <c r="X57" s="27" t="s">
        <v>316</v>
      </c>
      <c r="Y57" s="27" t="s">
        <v>168</v>
      </c>
      <c r="Z57" s="154" t="s">
        <v>524</v>
      </c>
      <c r="AA57" s="27" t="s">
        <v>193</v>
      </c>
      <c r="AB57" s="104"/>
      <c r="AC57" s="27"/>
      <c r="AD57" s="78" t="s">
        <v>110</v>
      </c>
      <c r="AE57" s="101" t="s">
        <v>524</v>
      </c>
      <c r="AF57" s="108" t="s">
        <v>316</v>
      </c>
      <c r="AG57" s="56" t="b">
        <f>EXACT(A57,AE57)</f>
        <v>1</v>
      </c>
      <c r="AH57" s="56" t="b">
        <f>EXACT(E57,AF57)</f>
        <v>1</v>
      </c>
      <c r="IV57" s="71">
        <f>SUM(A57:IU57)</f>
        <v>1500901318813</v>
      </c>
    </row>
    <row r="58" spans="1:256" x14ac:dyDescent="0.55000000000000004">
      <c r="A58" s="79">
        <v>1549900501865</v>
      </c>
      <c r="B58" s="27" t="s">
        <v>183</v>
      </c>
      <c r="C58" s="27" t="s">
        <v>339</v>
      </c>
      <c r="D58" s="27" t="s">
        <v>340</v>
      </c>
      <c r="E58" s="27" t="s">
        <v>317</v>
      </c>
      <c r="F58" s="26" t="s">
        <v>351</v>
      </c>
      <c r="G58" s="70">
        <v>21780</v>
      </c>
      <c r="H58" s="30"/>
      <c r="I58" s="30"/>
      <c r="J58" s="30"/>
      <c r="K58" s="30"/>
      <c r="L58" s="30"/>
      <c r="M58" s="30"/>
      <c r="N58" s="31">
        <v>875</v>
      </c>
      <c r="O58" s="32"/>
      <c r="P58" s="33"/>
      <c r="Q58" s="34"/>
      <c r="R58" s="65"/>
      <c r="S58" s="30">
        <v>20905</v>
      </c>
      <c r="T58" s="27" t="s">
        <v>317</v>
      </c>
      <c r="U58" s="35" t="s">
        <v>351</v>
      </c>
      <c r="V58" s="36">
        <v>20905</v>
      </c>
      <c r="W58" s="36">
        <v>21780</v>
      </c>
      <c r="X58" s="27" t="s">
        <v>317</v>
      </c>
      <c r="Y58" s="27" t="s">
        <v>353</v>
      </c>
      <c r="Z58" s="154" t="s">
        <v>523</v>
      </c>
      <c r="AA58" s="27" t="s">
        <v>193</v>
      </c>
      <c r="AB58" s="104"/>
      <c r="AC58" s="27"/>
      <c r="AD58" s="78" t="s">
        <v>111</v>
      </c>
      <c r="AE58" s="101" t="s">
        <v>523</v>
      </c>
      <c r="AF58" s="108" t="s">
        <v>317</v>
      </c>
      <c r="AG58" s="56" t="b">
        <f>EXACT(A58,AE58)</f>
        <v>1</v>
      </c>
      <c r="AH58" s="56" t="b">
        <f>EXACT(E58,AF58)</f>
        <v>1</v>
      </c>
      <c r="IV58" s="71">
        <f>SUM(A58:IU58)</f>
        <v>1549900588110</v>
      </c>
    </row>
    <row r="59" spans="1:256" x14ac:dyDescent="0.55000000000000004">
      <c r="A59" s="79">
        <v>1619900268345</v>
      </c>
      <c r="B59" s="27" t="s">
        <v>183</v>
      </c>
      <c r="C59" s="27" t="s">
        <v>13</v>
      </c>
      <c r="D59" s="27" t="s">
        <v>341</v>
      </c>
      <c r="E59" s="27" t="s">
        <v>318</v>
      </c>
      <c r="F59" s="26" t="s">
        <v>352</v>
      </c>
      <c r="G59" s="70">
        <v>21780</v>
      </c>
      <c r="H59" s="30"/>
      <c r="I59" s="30"/>
      <c r="J59" s="30"/>
      <c r="K59" s="30"/>
      <c r="L59" s="30"/>
      <c r="M59" s="30"/>
      <c r="N59" s="31">
        <v>875</v>
      </c>
      <c r="O59" s="32"/>
      <c r="P59" s="33">
        <v>762</v>
      </c>
      <c r="Q59" s="34"/>
      <c r="R59" s="65"/>
      <c r="S59" s="30">
        <v>20143</v>
      </c>
      <c r="T59" s="27" t="s">
        <v>318</v>
      </c>
      <c r="U59" s="35" t="s">
        <v>352</v>
      </c>
      <c r="V59" s="36">
        <v>20143</v>
      </c>
      <c r="W59" s="36">
        <v>21780</v>
      </c>
      <c r="X59" s="27" t="s">
        <v>318</v>
      </c>
      <c r="Y59" s="27" t="s">
        <v>43</v>
      </c>
      <c r="Z59" s="154" t="s">
        <v>522</v>
      </c>
      <c r="AA59" s="27" t="s">
        <v>193</v>
      </c>
      <c r="AB59" s="104"/>
      <c r="AC59" s="27"/>
      <c r="AD59" s="78" t="s">
        <v>224</v>
      </c>
      <c r="AE59" s="101" t="s">
        <v>522</v>
      </c>
      <c r="AF59" s="108" t="s">
        <v>318</v>
      </c>
      <c r="AG59" s="56" t="b">
        <f>EXACT(A59,AE59)</f>
        <v>1</v>
      </c>
      <c r="AH59" s="56" t="b">
        <f>EXACT(E59,AF59)</f>
        <v>1</v>
      </c>
      <c r="IV59" s="71">
        <f>SUM(A59:IU59)</f>
        <v>1619900353828</v>
      </c>
    </row>
    <row r="60" spans="1:256" x14ac:dyDescent="0.55000000000000004">
      <c r="A60" s="79">
        <v>1650201180998</v>
      </c>
      <c r="B60" s="27" t="s">
        <v>183</v>
      </c>
      <c r="C60" s="27" t="s">
        <v>360</v>
      </c>
      <c r="D60" s="27" t="s">
        <v>356</v>
      </c>
      <c r="E60" s="27" t="s">
        <v>319</v>
      </c>
      <c r="F60" s="26" t="s">
        <v>363</v>
      </c>
      <c r="G60" s="70">
        <v>21780</v>
      </c>
      <c r="H60" s="30"/>
      <c r="I60" s="30"/>
      <c r="J60" s="30"/>
      <c r="K60" s="30"/>
      <c r="L60" s="30"/>
      <c r="M60" s="30"/>
      <c r="N60" s="31">
        <v>875</v>
      </c>
      <c r="O60" s="32"/>
      <c r="P60" s="33">
        <v>837</v>
      </c>
      <c r="Q60" s="34">
        <v>1000</v>
      </c>
      <c r="R60" s="65"/>
      <c r="S60" s="30">
        <v>19068</v>
      </c>
      <c r="T60" s="27" t="s">
        <v>319</v>
      </c>
      <c r="U60" s="35" t="s">
        <v>363</v>
      </c>
      <c r="V60" s="36">
        <v>19068</v>
      </c>
      <c r="W60" s="36">
        <v>21780</v>
      </c>
      <c r="X60" s="27" t="s">
        <v>319</v>
      </c>
      <c r="Y60" s="27" t="s">
        <v>464</v>
      </c>
      <c r="Z60" s="154" t="s">
        <v>521</v>
      </c>
      <c r="AA60" s="27" t="s">
        <v>193</v>
      </c>
      <c r="AB60" s="104"/>
      <c r="AC60" s="27"/>
      <c r="AD60" s="78" t="s">
        <v>149</v>
      </c>
      <c r="AE60" s="101" t="s">
        <v>521</v>
      </c>
      <c r="AF60" s="108" t="s">
        <v>319</v>
      </c>
      <c r="AG60" s="56" t="b">
        <f>EXACT(A60,AE60)</f>
        <v>1</v>
      </c>
      <c r="AH60" s="56" t="b">
        <f>EXACT(E60,AF60)</f>
        <v>1</v>
      </c>
      <c r="IV60" s="71">
        <f>SUM(A60:IU60)</f>
        <v>1650201265406</v>
      </c>
    </row>
    <row r="61" spans="1:256" x14ac:dyDescent="0.55000000000000004">
      <c r="A61" s="79">
        <v>1600100361491</v>
      </c>
      <c r="B61" s="27" t="s">
        <v>183</v>
      </c>
      <c r="C61" s="27" t="s">
        <v>361</v>
      </c>
      <c r="D61" s="27" t="s">
        <v>357</v>
      </c>
      <c r="E61" s="27" t="s">
        <v>320</v>
      </c>
      <c r="F61" s="26" t="s">
        <v>364</v>
      </c>
      <c r="G61" s="70">
        <v>21780</v>
      </c>
      <c r="H61" s="30"/>
      <c r="I61" s="30"/>
      <c r="J61" s="30"/>
      <c r="K61" s="30"/>
      <c r="L61" s="30"/>
      <c r="M61" s="30"/>
      <c r="N61" s="31">
        <v>875</v>
      </c>
      <c r="O61" s="32"/>
      <c r="P61" s="33">
        <v>2054</v>
      </c>
      <c r="Q61" s="34"/>
      <c r="R61" s="65"/>
      <c r="S61" s="30">
        <v>18851</v>
      </c>
      <c r="T61" s="27" t="s">
        <v>320</v>
      </c>
      <c r="U61" s="35" t="s">
        <v>364</v>
      </c>
      <c r="V61" s="36">
        <v>18851</v>
      </c>
      <c r="W61" s="36">
        <v>21780</v>
      </c>
      <c r="X61" s="27" t="s">
        <v>320</v>
      </c>
      <c r="Y61" s="27" t="s">
        <v>227</v>
      </c>
      <c r="Z61" s="154" t="s">
        <v>520</v>
      </c>
      <c r="AA61" s="27" t="s">
        <v>193</v>
      </c>
      <c r="AB61" s="104"/>
      <c r="AC61" s="27"/>
      <c r="AD61" s="78" t="s">
        <v>112</v>
      </c>
      <c r="AE61" s="101" t="s">
        <v>520</v>
      </c>
      <c r="AF61" s="108" t="s">
        <v>320</v>
      </c>
      <c r="AG61" s="56" t="b">
        <f>EXACT(A61,AE61)</f>
        <v>1</v>
      </c>
      <c r="AH61" s="56" t="b">
        <f>EXACT(E61,AF61)</f>
        <v>1</v>
      </c>
      <c r="IV61" s="71">
        <f>SUM(A61:IU61)</f>
        <v>1600100445682</v>
      </c>
    </row>
    <row r="62" spans="1:256" x14ac:dyDescent="0.55000000000000004">
      <c r="A62" s="79">
        <v>1529900937230</v>
      </c>
      <c r="B62" s="68" t="s">
        <v>359</v>
      </c>
      <c r="C62" s="27" t="s">
        <v>362</v>
      </c>
      <c r="D62" s="27" t="s">
        <v>358</v>
      </c>
      <c r="E62" s="27" t="s">
        <v>321</v>
      </c>
      <c r="F62" s="26" t="s">
        <v>365</v>
      </c>
      <c r="G62" s="70">
        <v>21780</v>
      </c>
      <c r="H62" s="30"/>
      <c r="I62" s="30"/>
      <c r="J62" s="30"/>
      <c r="K62" s="30"/>
      <c r="L62" s="30"/>
      <c r="M62" s="30"/>
      <c r="N62" s="31">
        <v>875</v>
      </c>
      <c r="O62" s="32"/>
      <c r="P62" s="33"/>
      <c r="Q62" s="34"/>
      <c r="R62" s="65"/>
      <c r="S62" s="30">
        <v>20905</v>
      </c>
      <c r="T62" s="27" t="s">
        <v>321</v>
      </c>
      <c r="U62" s="35" t="s">
        <v>365</v>
      </c>
      <c r="V62" s="36">
        <v>20905</v>
      </c>
      <c r="W62" s="36">
        <v>21780</v>
      </c>
      <c r="X62" s="27" t="s">
        <v>321</v>
      </c>
      <c r="Y62" s="27" t="s">
        <v>354</v>
      </c>
      <c r="Z62" s="154" t="s">
        <v>519</v>
      </c>
      <c r="AA62" s="27" t="s">
        <v>193</v>
      </c>
      <c r="AB62" s="104"/>
      <c r="AC62" s="27"/>
      <c r="AD62" s="78" t="s">
        <v>113</v>
      </c>
      <c r="AE62" s="101" t="s">
        <v>519</v>
      </c>
      <c r="AF62" s="108" t="s">
        <v>321</v>
      </c>
      <c r="AG62" s="56" t="b">
        <f>EXACT(A62,AE62)</f>
        <v>1</v>
      </c>
      <c r="AH62" s="56" t="b">
        <f>EXACT(E62,AF62)</f>
        <v>1</v>
      </c>
      <c r="IV62" s="71">
        <f>SUM(A62:IU62)</f>
        <v>1529901023475</v>
      </c>
    </row>
    <row r="63" spans="1:256" x14ac:dyDescent="0.55000000000000004">
      <c r="A63" s="77">
        <v>1600100796225</v>
      </c>
      <c r="B63" s="27" t="s">
        <v>183</v>
      </c>
      <c r="C63" s="27" t="s">
        <v>433</v>
      </c>
      <c r="D63" s="27" t="s">
        <v>422</v>
      </c>
      <c r="E63" s="27" t="s">
        <v>411</v>
      </c>
      <c r="F63" s="28" t="s">
        <v>444</v>
      </c>
      <c r="G63" s="30">
        <v>21780</v>
      </c>
      <c r="H63" s="30"/>
      <c r="I63" s="30"/>
      <c r="J63" s="30"/>
      <c r="K63" s="30"/>
      <c r="L63" s="30"/>
      <c r="M63" s="30"/>
      <c r="N63" s="30">
        <v>875</v>
      </c>
      <c r="O63" s="32"/>
      <c r="P63" s="33"/>
      <c r="Q63" s="34"/>
      <c r="R63" s="65"/>
      <c r="S63" s="30">
        <v>20905</v>
      </c>
      <c r="T63" s="27" t="s">
        <v>411</v>
      </c>
      <c r="U63" s="35" t="s">
        <v>444</v>
      </c>
      <c r="V63" s="36">
        <v>20905</v>
      </c>
      <c r="W63" s="36">
        <v>21780</v>
      </c>
      <c r="X63" s="27" t="s">
        <v>411</v>
      </c>
      <c r="Y63" s="27" t="s">
        <v>465</v>
      </c>
      <c r="Z63" s="155" t="s">
        <v>518</v>
      </c>
      <c r="AA63" s="27" t="s">
        <v>193</v>
      </c>
      <c r="AB63" s="104"/>
      <c r="AC63" s="27"/>
      <c r="AD63" s="78" t="s">
        <v>225</v>
      </c>
      <c r="AE63" s="101" t="s">
        <v>518</v>
      </c>
      <c r="AF63" s="108" t="s">
        <v>411</v>
      </c>
      <c r="AG63" s="56" t="b">
        <f>EXACT(A63,AE63)</f>
        <v>1</v>
      </c>
      <c r="AH63" s="56" t="b">
        <f>EXACT(E63,AF63)</f>
        <v>1</v>
      </c>
      <c r="IV63" s="71">
        <f>SUM(A63:IU63)</f>
        <v>1600100882470</v>
      </c>
    </row>
    <row r="64" spans="1:256" x14ac:dyDescent="0.55000000000000004">
      <c r="A64" s="77">
        <v>1640700137974</v>
      </c>
      <c r="B64" s="27" t="s">
        <v>183</v>
      </c>
      <c r="C64" s="27" t="s">
        <v>434</v>
      </c>
      <c r="D64" s="27" t="s">
        <v>423</v>
      </c>
      <c r="E64" s="27" t="s">
        <v>412</v>
      </c>
      <c r="F64" s="28" t="s">
        <v>445</v>
      </c>
      <c r="G64" s="30">
        <v>21780</v>
      </c>
      <c r="H64" s="30"/>
      <c r="I64" s="30"/>
      <c r="J64" s="30"/>
      <c r="K64" s="30"/>
      <c r="L64" s="30"/>
      <c r="M64" s="30"/>
      <c r="N64" s="30">
        <v>875</v>
      </c>
      <c r="O64" s="32"/>
      <c r="P64" s="33"/>
      <c r="Q64" s="34"/>
      <c r="R64" s="65"/>
      <c r="S64" s="30">
        <v>20905</v>
      </c>
      <c r="T64" s="27" t="s">
        <v>412</v>
      </c>
      <c r="U64" s="35" t="s">
        <v>445</v>
      </c>
      <c r="V64" s="36">
        <v>20905</v>
      </c>
      <c r="W64" s="36">
        <v>21780</v>
      </c>
      <c r="X64" s="27" t="s">
        <v>412</v>
      </c>
      <c r="Y64" s="27" t="s">
        <v>466</v>
      </c>
      <c r="Z64" s="79" t="s">
        <v>469</v>
      </c>
      <c r="AA64" s="27" t="s">
        <v>193</v>
      </c>
      <c r="AB64" s="104"/>
      <c r="AC64" s="27"/>
      <c r="AD64" s="78" t="s">
        <v>191</v>
      </c>
      <c r="AE64" s="93" t="s">
        <v>469</v>
      </c>
      <c r="AF64" s="113" t="s">
        <v>412</v>
      </c>
      <c r="AG64" s="56" t="b">
        <f>EXACT(A64,AE64)</f>
        <v>1</v>
      </c>
      <c r="AH64" s="56" t="b">
        <f>EXACT(E64,AF64)</f>
        <v>1</v>
      </c>
      <c r="IV64" s="71">
        <f>SUM(A64:IU64)</f>
        <v>1640700224219</v>
      </c>
    </row>
    <row r="65" spans="1:34" x14ac:dyDescent="0.55000000000000004">
      <c r="A65" s="77">
        <v>1600401210963</v>
      </c>
      <c r="B65" s="27" t="s">
        <v>183</v>
      </c>
      <c r="C65" s="27" t="s">
        <v>435</v>
      </c>
      <c r="D65" s="27" t="s">
        <v>424</v>
      </c>
      <c r="E65" s="27" t="s">
        <v>413</v>
      </c>
      <c r="F65" s="28" t="s">
        <v>446</v>
      </c>
      <c r="G65" s="30">
        <v>21780</v>
      </c>
      <c r="H65" s="30"/>
      <c r="I65" s="30"/>
      <c r="J65" s="30"/>
      <c r="K65" s="30"/>
      <c r="L65" s="30"/>
      <c r="M65" s="30"/>
      <c r="N65" s="30">
        <v>875</v>
      </c>
      <c r="O65" s="32"/>
      <c r="P65" s="33"/>
      <c r="Q65" s="34"/>
      <c r="R65" s="65"/>
      <c r="S65" s="30">
        <v>20905</v>
      </c>
      <c r="T65" s="27" t="s">
        <v>413</v>
      </c>
      <c r="U65" s="35" t="s">
        <v>446</v>
      </c>
      <c r="V65" s="36">
        <v>20905</v>
      </c>
      <c r="W65" s="36">
        <v>21780</v>
      </c>
      <c r="X65" s="27" t="s">
        <v>413</v>
      </c>
      <c r="Y65" s="27" t="s">
        <v>467</v>
      </c>
      <c r="Z65" s="79" t="s">
        <v>470</v>
      </c>
      <c r="AA65" s="27" t="s">
        <v>193</v>
      </c>
      <c r="AB65" s="104"/>
      <c r="AC65" s="27"/>
      <c r="AD65" s="78" t="s">
        <v>114</v>
      </c>
      <c r="AE65" s="93" t="s">
        <v>470</v>
      </c>
      <c r="AF65" s="113" t="s">
        <v>413</v>
      </c>
      <c r="AG65" s="56" t="b">
        <f>EXACT(A65,AE65)</f>
        <v>1</v>
      </c>
      <c r="AH65" s="56" t="b">
        <f>EXACT(E65,AF65)</f>
        <v>1</v>
      </c>
    </row>
    <row r="66" spans="1:34" x14ac:dyDescent="0.55000000000000004">
      <c r="A66" s="77">
        <v>1600100072227</v>
      </c>
      <c r="B66" s="27" t="s">
        <v>183</v>
      </c>
      <c r="C66" s="27" t="s">
        <v>436</v>
      </c>
      <c r="D66" s="27" t="s">
        <v>425</v>
      </c>
      <c r="E66" s="27" t="s">
        <v>414</v>
      </c>
      <c r="F66" s="28" t="s">
        <v>447</v>
      </c>
      <c r="G66" s="30">
        <v>21780</v>
      </c>
      <c r="H66" s="30"/>
      <c r="I66" s="30"/>
      <c r="J66" s="30"/>
      <c r="K66" s="30"/>
      <c r="L66" s="30"/>
      <c r="M66" s="30"/>
      <c r="N66" s="30">
        <v>875</v>
      </c>
      <c r="O66" s="32"/>
      <c r="P66" s="33"/>
      <c r="Q66" s="34"/>
      <c r="R66" s="65"/>
      <c r="S66" s="30">
        <v>20905</v>
      </c>
      <c r="T66" s="27" t="s">
        <v>414</v>
      </c>
      <c r="U66" s="35" t="s">
        <v>447</v>
      </c>
      <c r="V66" s="36">
        <v>20905</v>
      </c>
      <c r="W66" s="36">
        <v>21780</v>
      </c>
      <c r="X66" s="27" t="s">
        <v>414</v>
      </c>
      <c r="Y66" s="27" t="s">
        <v>463</v>
      </c>
      <c r="Z66" s="79" t="s">
        <v>471</v>
      </c>
      <c r="AA66" s="27" t="s">
        <v>193</v>
      </c>
      <c r="AB66" s="104"/>
      <c r="AC66" s="27"/>
      <c r="AD66" s="78" t="s">
        <v>115</v>
      </c>
      <c r="AE66" s="93" t="s">
        <v>471</v>
      </c>
      <c r="AF66" s="113" t="s">
        <v>414</v>
      </c>
      <c r="AG66" s="56" t="b">
        <f>EXACT(A66,AE66)</f>
        <v>1</v>
      </c>
      <c r="AH66" s="56" t="b">
        <f>EXACT(E66,AF66)</f>
        <v>1</v>
      </c>
    </row>
    <row r="67" spans="1:34" x14ac:dyDescent="0.55000000000000004">
      <c r="A67" s="77">
        <v>1600900080747</v>
      </c>
      <c r="B67" s="27" t="s">
        <v>183</v>
      </c>
      <c r="C67" s="27" t="s">
        <v>437</v>
      </c>
      <c r="D67" s="27" t="s">
        <v>426</v>
      </c>
      <c r="E67" s="27" t="s">
        <v>415</v>
      </c>
      <c r="F67" s="28" t="s">
        <v>448</v>
      </c>
      <c r="G67" s="30">
        <v>21780</v>
      </c>
      <c r="H67" s="30"/>
      <c r="I67" s="30"/>
      <c r="J67" s="30"/>
      <c r="K67" s="30"/>
      <c r="L67" s="30"/>
      <c r="M67" s="30"/>
      <c r="N67" s="30">
        <v>875</v>
      </c>
      <c r="O67" s="32"/>
      <c r="P67" s="33"/>
      <c r="Q67" s="34"/>
      <c r="R67" s="65"/>
      <c r="S67" s="30">
        <v>20905</v>
      </c>
      <c r="T67" s="27" t="s">
        <v>415</v>
      </c>
      <c r="U67" s="35" t="s">
        <v>448</v>
      </c>
      <c r="V67" s="36">
        <v>20905</v>
      </c>
      <c r="W67" s="36">
        <v>21780</v>
      </c>
      <c r="X67" s="27" t="s">
        <v>415</v>
      </c>
      <c r="Y67" s="27" t="s">
        <v>156</v>
      </c>
      <c r="Z67" s="79" t="s">
        <v>472</v>
      </c>
      <c r="AA67" s="27" t="s">
        <v>193</v>
      </c>
      <c r="AB67" s="104"/>
      <c r="AC67" s="27"/>
      <c r="AD67" s="78" t="s">
        <v>116</v>
      </c>
      <c r="AE67" s="93" t="s">
        <v>472</v>
      </c>
      <c r="AF67" s="113" t="s">
        <v>415</v>
      </c>
      <c r="AG67" s="56" t="b">
        <f>EXACT(A67,AE67)</f>
        <v>1</v>
      </c>
      <c r="AH67" s="56" t="b">
        <f>EXACT(E67,AF67)</f>
        <v>1</v>
      </c>
    </row>
    <row r="68" spans="1:34" x14ac:dyDescent="0.55000000000000004">
      <c r="A68" s="77">
        <v>3600400582839</v>
      </c>
      <c r="B68" s="27" t="s">
        <v>183</v>
      </c>
      <c r="C68" s="27" t="s">
        <v>438</v>
      </c>
      <c r="D68" s="27" t="s">
        <v>427</v>
      </c>
      <c r="E68" s="27" t="s">
        <v>416</v>
      </c>
      <c r="F68" s="28" t="s">
        <v>449</v>
      </c>
      <c r="G68" s="30">
        <v>21780</v>
      </c>
      <c r="H68" s="30"/>
      <c r="I68" s="30"/>
      <c r="J68" s="30"/>
      <c r="K68" s="30"/>
      <c r="L68" s="30"/>
      <c r="M68" s="30"/>
      <c r="N68" s="30">
        <v>875</v>
      </c>
      <c r="O68" s="32"/>
      <c r="P68" s="33"/>
      <c r="Q68" s="34"/>
      <c r="R68" s="65"/>
      <c r="S68" s="30">
        <v>20905</v>
      </c>
      <c r="T68" s="27" t="s">
        <v>416</v>
      </c>
      <c r="U68" s="35" t="s">
        <v>449</v>
      </c>
      <c r="V68" s="36">
        <v>20905</v>
      </c>
      <c r="W68" s="36">
        <v>21780</v>
      </c>
      <c r="X68" s="27" t="s">
        <v>416</v>
      </c>
      <c r="Y68" s="27" t="s">
        <v>40</v>
      </c>
      <c r="Z68" s="79" t="s">
        <v>473</v>
      </c>
      <c r="AA68" s="27" t="s">
        <v>193</v>
      </c>
      <c r="AB68" s="104"/>
      <c r="AC68" s="27"/>
      <c r="AD68" s="78" t="s">
        <v>117</v>
      </c>
      <c r="AE68" s="93" t="s">
        <v>473</v>
      </c>
      <c r="AF68" s="113" t="s">
        <v>416</v>
      </c>
      <c r="AG68" s="56" t="b">
        <f>EXACT(A68,AE68)</f>
        <v>1</v>
      </c>
      <c r="AH68" s="56" t="b">
        <f>EXACT(E68,AF68)</f>
        <v>1</v>
      </c>
    </row>
    <row r="69" spans="1:34" x14ac:dyDescent="0.55000000000000004">
      <c r="A69" s="77">
        <v>1600100631129</v>
      </c>
      <c r="B69" s="27" t="s">
        <v>183</v>
      </c>
      <c r="C69" s="27" t="s">
        <v>439</v>
      </c>
      <c r="D69" s="27" t="s">
        <v>428</v>
      </c>
      <c r="E69" s="27" t="s">
        <v>417</v>
      </c>
      <c r="F69" s="28" t="s">
        <v>450</v>
      </c>
      <c r="G69" s="30">
        <v>23470</v>
      </c>
      <c r="H69" s="30"/>
      <c r="I69" s="30"/>
      <c r="J69" s="30"/>
      <c r="K69" s="30"/>
      <c r="L69" s="30"/>
      <c r="M69" s="30"/>
      <c r="N69" s="30">
        <v>875</v>
      </c>
      <c r="O69" s="32"/>
      <c r="P69" s="33"/>
      <c r="Q69" s="34"/>
      <c r="R69" s="65"/>
      <c r="S69" s="30">
        <v>22595</v>
      </c>
      <c r="T69" s="27" t="s">
        <v>417</v>
      </c>
      <c r="U69" s="35" t="s">
        <v>450</v>
      </c>
      <c r="V69" s="36">
        <v>22595</v>
      </c>
      <c r="W69" s="36">
        <v>23470</v>
      </c>
      <c r="X69" s="27" t="s">
        <v>417</v>
      </c>
      <c r="Y69" s="27" t="s">
        <v>146</v>
      </c>
      <c r="Z69" s="79" t="s">
        <v>474</v>
      </c>
      <c r="AA69" s="27" t="s">
        <v>193</v>
      </c>
      <c r="AB69" s="104"/>
      <c r="AC69" s="27"/>
      <c r="AD69" s="78" t="s">
        <v>118</v>
      </c>
      <c r="AE69" s="93" t="s">
        <v>474</v>
      </c>
      <c r="AF69" s="113" t="s">
        <v>417</v>
      </c>
      <c r="AG69" s="56" t="b">
        <f>EXACT(A69,AE69)</f>
        <v>1</v>
      </c>
      <c r="AH69" s="56" t="b">
        <f>EXACT(E69,AF69)</f>
        <v>1</v>
      </c>
    </row>
    <row r="70" spans="1:34" x14ac:dyDescent="0.55000000000000004">
      <c r="A70" s="77">
        <v>3601000509868</v>
      </c>
      <c r="B70" s="27" t="s">
        <v>183</v>
      </c>
      <c r="C70" s="27" t="s">
        <v>440</v>
      </c>
      <c r="D70" s="27" t="s">
        <v>429</v>
      </c>
      <c r="E70" s="27" t="s">
        <v>418</v>
      </c>
      <c r="F70" s="28" t="s">
        <v>451</v>
      </c>
      <c r="G70" s="30">
        <v>23510</v>
      </c>
      <c r="H70" s="30"/>
      <c r="I70" s="30"/>
      <c r="J70" s="30"/>
      <c r="K70" s="30"/>
      <c r="L70" s="30"/>
      <c r="M70" s="30"/>
      <c r="N70" s="30">
        <v>875</v>
      </c>
      <c r="O70" s="32">
        <v>500</v>
      </c>
      <c r="P70" s="33"/>
      <c r="Q70" s="34"/>
      <c r="R70" s="65"/>
      <c r="S70" s="30">
        <v>22135</v>
      </c>
      <c r="T70" s="27" t="s">
        <v>418</v>
      </c>
      <c r="U70" s="35" t="s">
        <v>451</v>
      </c>
      <c r="V70" s="36">
        <v>22135</v>
      </c>
      <c r="W70" s="36">
        <v>23510</v>
      </c>
      <c r="X70" s="27" t="s">
        <v>418</v>
      </c>
      <c r="Y70" s="27" t="s">
        <v>41</v>
      </c>
      <c r="Z70" s="79" t="s">
        <v>475</v>
      </c>
      <c r="AA70" s="27" t="s">
        <v>193</v>
      </c>
      <c r="AB70" s="104"/>
      <c r="AC70" s="27"/>
      <c r="AD70" s="78" t="s">
        <v>136</v>
      </c>
      <c r="AE70" s="93" t="s">
        <v>475</v>
      </c>
      <c r="AF70" s="113" t="s">
        <v>418</v>
      </c>
      <c r="AG70" s="56" t="b">
        <f>EXACT(A70,AE70)</f>
        <v>1</v>
      </c>
      <c r="AH70" s="56" t="b">
        <f>EXACT(E70,AF70)</f>
        <v>1</v>
      </c>
    </row>
    <row r="71" spans="1:34" x14ac:dyDescent="0.55000000000000004">
      <c r="A71" s="77">
        <v>1600800179971</v>
      </c>
      <c r="B71" s="27" t="s">
        <v>183</v>
      </c>
      <c r="C71" s="27" t="s">
        <v>441</v>
      </c>
      <c r="D71" s="27" t="s">
        <v>430</v>
      </c>
      <c r="E71" s="27" t="s">
        <v>419</v>
      </c>
      <c r="F71" s="28" t="s">
        <v>452</v>
      </c>
      <c r="G71" s="30">
        <v>23360</v>
      </c>
      <c r="H71" s="30"/>
      <c r="I71" s="30"/>
      <c r="J71" s="30"/>
      <c r="K71" s="30"/>
      <c r="L71" s="30"/>
      <c r="M71" s="30"/>
      <c r="N71" s="30">
        <v>875</v>
      </c>
      <c r="O71" s="32">
        <v>500</v>
      </c>
      <c r="P71" s="33"/>
      <c r="Q71" s="34"/>
      <c r="R71" s="65"/>
      <c r="S71" s="30">
        <v>21985</v>
      </c>
      <c r="T71" s="27" t="s">
        <v>419</v>
      </c>
      <c r="U71" s="35" t="s">
        <v>452</v>
      </c>
      <c r="V71" s="36">
        <v>21985</v>
      </c>
      <c r="W71" s="36">
        <v>23360</v>
      </c>
      <c r="X71" s="27" t="s">
        <v>419</v>
      </c>
      <c r="Y71" s="27" t="s">
        <v>468</v>
      </c>
      <c r="Z71" s="79" t="s">
        <v>476</v>
      </c>
      <c r="AA71" s="27" t="s">
        <v>193</v>
      </c>
      <c r="AB71" s="104"/>
      <c r="AC71" s="27"/>
      <c r="AD71" s="78" t="s">
        <v>119</v>
      </c>
      <c r="AE71" s="93" t="s">
        <v>476</v>
      </c>
      <c r="AF71" s="113" t="s">
        <v>419</v>
      </c>
      <c r="AG71" s="56" t="b">
        <f>EXACT(A71,AE71)</f>
        <v>1</v>
      </c>
      <c r="AH71" s="56" t="b">
        <f>EXACT(E71,AF71)</f>
        <v>1</v>
      </c>
    </row>
    <row r="72" spans="1:34" x14ac:dyDescent="0.55000000000000004">
      <c r="A72" s="77">
        <v>1601200085747</v>
      </c>
      <c r="B72" s="27" t="s">
        <v>183</v>
      </c>
      <c r="C72" s="27" t="s">
        <v>442</v>
      </c>
      <c r="D72" s="27" t="s">
        <v>431</v>
      </c>
      <c r="E72" s="27" t="s">
        <v>420</v>
      </c>
      <c r="F72" s="28" t="s">
        <v>453</v>
      </c>
      <c r="G72" s="30">
        <v>28040</v>
      </c>
      <c r="H72" s="30"/>
      <c r="I72" s="30"/>
      <c r="J72" s="30"/>
      <c r="K72" s="30"/>
      <c r="L72" s="30"/>
      <c r="M72" s="30"/>
      <c r="N72" s="30">
        <v>875</v>
      </c>
      <c r="O72" s="32"/>
      <c r="P72" s="33"/>
      <c r="Q72" s="34"/>
      <c r="R72" s="65"/>
      <c r="S72" s="30">
        <v>27165</v>
      </c>
      <c r="T72" s="27" t="s">
        <v>420</v>
      </c>
      <c r="U72" s="35" t="s">
        <v>453</v>
      </c>
      <c r="V72" s="36">
        <v>27165</v>
      </c>
      <c r="W72" s="36">
        <v>28040</v>
      </c>
      <c r="X72" s="27" t="s">
        <v>420</v>
      </c>
      <c r="Y72" s="27" t="s">
        <v>154</v>
      </c>
      <c r="Z72" s="79" t="s">
        <v>477</v>
      </c>
      <c r="AA72" s="27" t="s">
        <v>193</v>
      </c>
      <c r="AB72" s="104"/>
      <c r="AC72" s="27"/>
      <c r="AD72" s="78" t="s">
        <v>455</v>
      </c>
      <c r="AE72" s="93" t="s">
        <v>477</v>
      </c>
      <c r="AF72" s="113" t="s">
        <v>420</v>
      </c>
      <c r="AG72" s="56" t="b">
        <f>EXACT(A72,AE72)</f>
        <v>1</v>
      </c>
      <c r="AH72" s="56" t="b">
        <f>EXACT(E72,AF72)</f>
        <v>1</v>
      </c>
    </row>
    <row r="73" spans="1:34" x14ac:dyDescent="0.55000000000000004">
      <c r="A73" s="77">
        <v>1600100794541</v>
      </c>
      <c r="B73" s="27" t="s">
        <v>183</v>
      </c>
      <c r="C73" s="27" t="s">
        <v>443</v>
      </c>
      <c r="D73" s="27" t="s">
        <v>432</v>
      </c>
      <c r="E73" s="27" t="s">
        <v>421</v>
      </c>
      <c r="F73" s="28" t="s">
        <v>454</v>
      </c>
      <c r="G73" s="30">
        <v>23620</v>
      </c>
      <c r="H73" s="30"/>
      <c r="I73" s="30"/>
      <c r="J73" s="30"/>
      <c r="K73" s="30"/>
      <c r="L73" s="30"/>
      <c r="M73" s="30"/>
      <c r="N73" s="30">
        <v>875</v>
      </c>
      <c r="O73" s="32"/>
      <c r="P73" s="33"/>
      <c r="Q73" s="34"/>
      <c r="R73" s="65"/>
      <c r="S73" s="30">
        <v>22745</v>
      </c>
      <c r="T73" s="27" t="s">
        <v>421</v>
      </c>
      <c r="U73" s="35" t="s">
        <v>454</v>
      </c>
      <c r="V73" s="36">
        <v>22745</v>
      </c>
      <c r="W73" s="36">
        <v>23620</v>
      </c>
      <c r="X73" s="27" t="s">
        <v>421</v>
      </c>
      <c r="Y73" s="27" t="s">
        <v>172</v>
      </c>
      <c r="Z73" s="79" t="s">
        <v>478</v>
      </c>
      <c r="AA73" s="27" t="s">
        <v>193</v>
      </c>
      <c r="AB73" s="104"/>
      <c r="AC73" s="27"/>
      <c r="AD73" s="78" t="s">
        <v>456</v>
      </c>
      <c r="AE73" s="93" t="s">
        <v>478</v>
      </c>
      <c r="AF73" s="113" t="s">
        <v>421</v>
      </c>
      <c r="AG73" s="56" t="b">
        <f>EXACT(A73,AE73)</f>
        <v>1</v>
      </c>
      <c r="AH73" s="56" t="b">
        <f>EXACT(E73,AF73)</f>
        <v>1</v>
      </c>
    </row>
    <row r="74" spans="1:34" x14ac:dyDescent="0.55000000000000004">
      <c r="A74" s="80">
        <v>1638800000307</v>
      </c>
      <c r="B74" s="27" t="s">
        <v>183</v>
      </c>
      <c r="C74" s="27" t="s">
        <v>486</v>
      </c>
      <c r="D74" s="27" t="s">
        <v>487</v>
      </c>
      <c r="E74" s="27" t="s">
        <v>498</v>
      </c>
      <c r="F74" s="28" t="s">
        <v>504</v>
      </c>
      <c r="G74" s="30">
        <v>21780</v>
      </c>
      <c r="H74" s="30"/>
      <c r="I74" s="30"/>
      <c r="J74" s="30"/>
      <c r="K74" s="30"/>
      <c r="L74" s="30"/>
      <c r="M74" s="30"/>
      <c r="N74" s="30">
        <v>875</v>
      </c>
      <c r="O74" s="32"/>
      <c r="P74" s="33"/>
      <c r="Q74" s="34"/>
      <c r="R74" s="65"/>
      <c r="S74" s="30">
        <v>20905</v>
      </c>
      <c r="T74" s="27" t="s">
        <v>498</v>
      </c>
      <c r="U74" s="35" t="s">
        <v>504</v>
      </c>
      <c r="V74" s="36">
        <v>20905</v>
      </c>
      <c r="W74" s="36">
        <v>21780</v>
      </c>
      <c r="X74" s="27" t="s">
        <v>498</v>
      </c>
      <c r="Y74" s="27" t="s">
        <v>510</v>
      </c>
      <c r="Z74" s="155" t="s">
        <v>480</v>
      </c>
      <c r="AA74" s="27" t="s">
        <v>193</v>
      </c>
      <c r="AB74" s="104"/>
      <c r="AC74" s="27"/>
      <c r="AD74" s="78" t="s">
        <v>457</v>
      </c>
      <c r="AE74" s="93" t="s">
        <v>480</v>
      </c>
      <c r="AF74" s="113" t="s">
        <v>498</v>
      </c>
      <c r="AG74" s="56" t="b">
        <f>EXACT(A74,AE74)</f>
        <v>1</v>
      </c>
      <c r="AH74" s="56" t="b">
        <f>EXACT(E74,AF74)</f>
        <v>1</v>
      </c>
    </row>
    <row r="75" spans="1:34" x14ac:dyDescent="0.55000000000000004">
      <c r="A75" s="80">
        <v>1669900435292</v>
      </c>
      <c r="B75" s="27" t="s">
        <v>14</v>
      </c>
      <c r="C75" s="27" t="s">
        <v>488</v>
      </c>
      <c r="D75" s="27" t="s">
        <v>489</v>
      </c>
      <c r="E75" s="27" t="s">
        <v>499</v>
      </c>
      <c r="F75" s="28" t="s">
        <v>505</v>
      </c>
      <c r="G75" s="30">
        <v>21780</v>
      </c>
      <c r="H75" s="30"/>
      <c r="I75" s="30"/>
      <c r="J75" s="30"/>
      <c r="K75" s="30"/>
      <c r="L75" s="30"/>
      <c r="M75" s="30"/>
      <c r="N75" s="30">
        <v>875</v>
      </c>
      <c r="O75" s="32"/>
      <c r="P75" s="33">
        <v>659</v>
      </c>
      <c r="Q75" s="34"/>
      <c r="R75" s="65"/>
      <c r="S75" s="30">
        <v>20246</v>
      </c>
      <c r="T75" s="27" t="s">
        <v>499</v>
      </c>
      <c r="U75" s="35" t="s">
        <v>505</v>
      </c>
      <c r="V75" s="36">
        <v>20246</v>
      </c>
      <c r="W75" s="36">
        <v>21780</v>
      </c>
      <c r="X75" s="27" t="s">
        <v>499</v>
      </c>
      <c r="Y75" s="27" t="s">
        <v>370</v>
      </c>
      <c r="Z75" s="155" t="s">
        <v>481</v>
      </c>
      <c r="AA75" s="27" t="s">
        <v>193</v>
      </c>
      <c r="AB75" s="104"/>
      <c r="AC75" s="27"/>
      <c r="AD75" s="78" t="s">
        <v>458</v>
      </c>
      <c r="AE75" s="93" t="s">
        <v>481</v>
      </c>
      <c r="AF75" s="113" t="s">
        <v>499</v>
      </c>
      <c r="AG75" s="56" t="b">
        <f>EXACT(A75,AE75)</f>
        <v>1</v>
      </c>
      <c r="AH75" s="56" t="b">
        <f>EXACT(E75,AF75)</f>
        <v>1</v>
      </c>
    </row>
    <row r="76" spans="1:34" x14ac:dyDescent="0.55000000000000004">
      <c r="A76" s="80">
        <v>1539900625521</v>
      </c>
      <c r="B76" s="27" t="s">
        <v>183</v>
      </c>
      <c r="C76" s="27" t="s">
        <v>490</v>
      </c>
      <c r="D76" s="27" t="s">
        <v>491</v>
      </c>
      <c r="E76" s="27" t="s">
        <v>500</v>
      </c>
      <c r="F76" s="28" t="s">
        <v>506</v>
      </c>
      <c r="G76" s="30">
        <v>21780</v>
      </c>
      <c r="H76" s="30"/>
      <c r="I76" s="30"/>
      <c r="J76" s="30"/>
      <c r="K76" s="30"/>
      <c r="L76" s="30"/>
      <c r="M76" s="30"/>
      <c r="N76" s="30">
        <v>875</v>
      </c>
      <c r="O76" s="32"/>
      <c r="P76" s="33"/>
      <c r="Q76" s="34"/>
      <c r="R76" s="65"/>
      <c r="S76" s="30">
        <v>20905</v>
      </c>
      <c r="T76" s="27" t="s">
        <v>500</v>
      </c>
      <c r="U76" s="35" t="s">
        <v>506</v>
      </c>
      <c r="V76" s="36">
        <v>20905</v>
      </c>
      <c r="W76" s="36">
        <v>21780</v>
      </c>
      <c r="X76" s="27" t="s">
        <v>500</v>
      </c>
      <c r="Y76" s="27" t="s">
        <v>511</v>
      </c>
      <c r="Z76" s="155" t="s">
        <v>482</v>
      </c>
      <c r="AA76" s="27" t="s">
        <v>193</v>
      </c>
      <c r="AB76" s="104"/>
      <c r="AC76" s="27"/>
      <c r="AD76" s="78" t="s">
        <v>459</v>
      </c>
      <c r="AE76" s="93" t="s">
        <v>482</v>
      </c>
      <c r="AF76" s="113" t="s">
        <v>500</v>
      </c>
      <c r="AG76" s="56" t="b">
        <f>EXACT(A76,AE76)</f>
        <v>1</v>
      </c>
      <c r="AH76" s="56" t="b">
        <f>EXACT(E76,AF76)</f>
        <v>1</v>
      </c>
    </row>
    <row r="77" spans="1:34" x14ac:dyDescent="0.55000000000000004">
      <c r="A77" s="80">
        <v>1660500171257</v>
      </c>
      <c r="B77" s="27" t="s">
        <v>183</v>
      </c>
      <c r="C77" s="27" t="s">
        <v>492</v>
      </c>
      <c r="D77" s="27" t="s">
        <v>493</v>
      </c>
      <c r="E77" s="27" t="s">
        <v>501</v>
      </c>
      <c r="F77" s="28" t="s">
        <v>507</v>
      </c>
      <c r="G77" s="30">
        <v>21780</v>
      </c>
      <c r="H77" s="30"/>
      <c r="I77" s="30"/>
      <c r="J77" s="30"/>
      <c r="K77" s="30"/>
      <c r="L77" s="30"/>
      <c r="M77" s="30"/>
      <c r="N77" s="30">
        <v>875</v>
      </c>
      <c r="O77" s="32"/>
      <c r="P77" s="33"/>
      <c r="Q77" s="34"/>
      <c r="R77" s="65"/>
      <c r="S77" s="30">
        <v>20905</v>
      </c>
      <c r="T77" s="27" t="s">
        <v>501</v>
      </c>
      <c r="U77" s="35" t="s">
        <v>507</v>
      </c>
      <c r="V77" s="36">
        <v>20905</v>
      </c>
      <c r="W77" s="36">
        <v>21780</v>
      </c>
      <c r="X77" s="27" t="s">
        <v>501</v>
      </c>
      <c r="Y77" s="27" t="s">
        <v>512</v>
      </c>
      <c r="Z77" s="155" t="s">
        <v>483</v>
      </c>
      <c r="AA77" s="27" t="s">
        <v>193</v>
      </c>
      <c r="AB77" s="104"/>
      <c r="AC77" s="27"/>
      <c r="AD77" s="78" t="s">
        <v>460</v>
      </c>
      <c r="AE77" s="93" t="s">
        <v>483</v>
      </c>
      <c r="AF77" s="113" t="s">
        <v>501</v>
      </c>
      <c r="AG77" s="56" t="b">
        <f>EXACT(A77,AE77)</f>
        <v>1</v>
      </c>
      <c r="AH77" s="56" t="b">
        <f>EXACT(E77,AF77)</f>
        <v>1</v>
      </c>
    </row>
    <row r="78" spans="1:34" x14ac:dyDescent="0.55000000000000004">
      <c r="A78" s="80">
        <v>1669900382563</v>
      </c>
      <c r="B78" s="27" t="s">
        <v>183</v>
      </c>
      <c r="C78" s="27" t="s">
        <v>494</v>
      </c>
      <c r="D78" s="27" t="s">
        <v>495</v>
      </c>
      <c r="E78" s="27" t="s">
        <v>502</v>
      </c>
      <c r="F78" s="28" t="s">
        <v>508</v>
      </c>
      <c r="G78" s="30">
        <v>21780</v>
      </c>
      <c r="H78" s="30"/>
      <c r="I78" s="30"/>
      <c r="J78" s="30"/>
      <c r="K78" s="30"/>
      <c r="L78" s="30"/>
      <c r="M78" s="30"/>
      <c r="N78" s="30">
        <v>875</v>
      </c>
      <c r="O78" s="32"/>
      <c r="P78" s="33"/>
      <c r="Q78" s="34"/>
      <c r="R78" s="65"/>
      <c r="S78" s="30">
        <v>20905</v>
      </c>
      <c r="T78" s="27" t="s">
        <v>502</v>
      </c>
      <c r="U78" s="35" t="s">
        <v>508</v>
      </c>
      <c r="V78" s="36">
        <v>20905</v>
      </c>
      <c r="W78" s="36">
        <v>21780</v>
      </c>
      <c r="X78" s="27" t="s">
        <v>502</v>
      </c>
      <c r="Y78" s="27" t="s">
        <v>513</v>
      </c>
      <c r="Z78" s="155" t="s">
        <v>484</v>
      </c>
      <c r="AA78" s="27" t="s">
        <v>193</v>
      </c>
      <c r="AB78" s="104"/>
      <c r="AC78" s="27"/>
      <c r="AD78" s="78" t="s">
        <v>461</v>
      </c>
      <c r="AE78" s="93" t="s">
        <v>484</v>
      </c>
      <c r="AF78" s="113" t="s">
        <v>502</v>
      </c>
      <c r="AG78" s="56" t="b">
        <f>EXACT(A78,AE78)</f>
        <v>1</v>
      </c>
      <c r="AH78" s="56" t="b">
        <f>EXACT(E78,AF78)</f>
        <v>1</v>
      </c>
    </row>
    <row r="79" spans="1:34" x14ac:dyDescent="0.55000000000000004">
      <c r="A79" s="80">
        <v>1539900686822</v>
      </c>
      <c r="B79" s="27" t="s">
        <v>14</v>
      </c>
      <c r="C79" s="27" t="s">
        <v>496</v>
      </c>
      <c r="D79" s="27" t="s">
        <v>497</v>
      </c>
      <c r="E79" s="27" t="s">
        <v>503</v>
      </c>
      <c r="F79" s="28" t="s">
        <v>509</v>
      </c>
      <c r="G79" s="30">
        <v>21780</v>
      </c>
      <c r="H79" s="30"/>
      <c r="I79" s="30"/>
      <c r="J79" s="30"/>
      <c r="K79" s="30"/>
      <c r="L79" s="30"/>
      <c r="M79" s="30"/>
      <c r="N79" s="30">
        <v>875</v>
      </c>
      <c r="O79" s="32"/>
      <c r="P79" s="33"/>
      <c r="Q79" s="34"/>
      <c r="R79" s="65"/>
      <c r="S79" s="30">
        <v>20905</v>
      </c>
      <c r="T79" s="27" t="s">
        <v>503</v>
      </c>
      <c r="U79" s="35" t="s">
        <v>509</v>
      </c>
      <c r="V79" s="36">
        <v>20905</v>
      </c>
      <c r="W79" s="36">
        <v>21780</v>
      </c>
      <c r="X79" s="27" t="s">
        <v>503</v>
      </c>
      <c r="Y79" s="27" t="s">
        <v>228</v>
      </c>
      <c r="Z79" s="155" t="s">
        <v>485</v>
      </c>
      <c r="AA79" s="27" t="s">
        <v>193</v>
      </c>
      <c r="AB79" s="104"/>
      <c r="AC79" s="27"/>
      <c r="AD79" s="78" t="s">
        <v>462</v>
      </c>
      <c r="AE79" s="93" t="s">
        <v>485</v>
      </c>
      <c r="AF79" s="113" t="s">
        <v>503</v>
      </c>
      <c r="AG79" s="56" t="b">
        <f>EXACT(A79,AE79)</f>
        <v>1</v>
      </c>
      <c r="AH79" s="56" t="b">
        <f>EXACT(E79,AF79)</f>
        <v>1</v>
      </c>
    </row>
    <row r="80" spans="1:34" x14ac:dyDescent="0.55000000000000004">
      <c r="A80" s="139">
        <v>1609900586746</v>
      </c>
      <c r="B80" s="27" t="s">
        <v>183</v>
      </c>
      <c r="C80" s="140" t="s">
        <v>547</v>
      </c>
      <c r="D80" s="140" t="s">
        <v>548</v>
      </c>
      <c r="E80" s="140" t="s">
        <v>543</v>
      </c>
      <c r="F80" s="141" t="s">
        <v>555</v>
      </c>
      <c r="G80" s="142">
        <v>21780</v>
      </c>
      <c r="H80" s="142"/>
      <c r="I80" s="142"/>
      <c r="J80" s="142"/>
      <c r="K80" s="142"/>
      <c r="L80" s="142"/>
      <c r="M80" s="142"/>
      <c r="N80" s="30">
        <v>875</v>
      </c>
      <c r="O80" s="143"/>
      <c r="P80" s="144"/>
      <c r="Q80" s="145"/>
      <c r="R80" s="146">
        <v>4918.07</v>
      </c>
      <c r="S80" s="142">
        <v>25823.07</v>
      </c>
      <c r="T80" s="140" t="s">
        <v>543</v>
      </c>
      <c r="U80" s="147" t="s">
        <v>555</v>
      </c>
      <c r="V80" s="148">
        <v>25823.07</v>
      </c>
      <c r="W80" s="148">
        <v>21780</v>
      </c>
      <c r="X80" s="140" t="s">
        <v>543</v>
      </c>
      <c r="Y80" s="27" t="s">
        <v>168</v>
      </c>
      <c r="Z80" s="156" t="s">
        <v>561</v>
      </c>
      <c r="AA80" s="27" t="s">
        <v>193</v>
      </c>
      <c r="AB80" s="150"/>
      <c r="AC80" s="140"/>
      <c r="AD80" s="78" t="s">
        <v>565</v>
      </c>
      <c r="AE80" s="152" t="s">
        <v>561</v>
      </c>
      <c r="AF80" s="153" t="s">
        <v>543</v>
      </c>
      <c r="AG80" s="56" t="b">
        <f t="shared" ref="AG80:AG83" si="0">EXACT(A80,AE80)</f>
        <v>1</v>
      </c>
      <c r="AH80" s="56" t="b">
        <f t="shared" ref="AH80:AH83" si="1">EXACT(E80,AF80)</f>
        <v>1</v>
      </c>
    </row>
    <row r="81" spans="1:34" x14ac:dyDescent="0.55000000000000004">
      <c r="A81" s="139">
        <v>1600101882851</v>
      </c>
      <c r="B81" s="27" t="s">
        <v>14</v>
      </c>
      <c r="C81" s="140" t="s">
        <v>550</v>
      </c>
      <c r="D81" s="140" t="s">
        <v>549</v>
      </c>
      <c r="E81" s="140" t="s">
        <v>544</v>
      </c>
      <c r="F81" s="141" t="s">
        <v>556</v>
      </c>
      <c r="G81" s="142">
        <v>21054</v>
      </c>
      <c r="H81" s="142"/>
      <c r="I81" s="142"/>
      <c r="J81" s="142"/>
      <c r="K81" s="142"/>
      <c r="L81" s="142"/>
      <c r="M81" s="142"/>
      <c r="N81" s="30">
        <v>875</v>
      </c>
      <c r="O81" s="143"/>
      <c r="P81" s="144"/>
      <c r="Q81" s="145"/>
      <c r="R81" s="146"/>
      <c r="S81" s="142">
        <v>20179</v>
      </c>
      <c r="T81" s="140" t="s">
        <v>544</v>
      </c>
      <c r="U81" s="147" t="s">
        <v>556</v>
      </c>
      <c r="V81" s="148">
        <v>20179</v>
      </c>
      <c r="W81" s="148">
        <v>21054</v>
      </c>
      <c r="X81" s="140" t="s">
        <v>544</v>
      </c>
      <c r="Y81" s="27" t="s">
        <v>511</v>
      </c>
      <c r="Z81" s="156" t="s">
        <v>562</v>
      </c>
      <c r="AA81" s="27" t="s">
        <v>193</v>
      </c>
      <c r="AB81" s="150"/>
      <c r="AC81" s="140"/>
      <c r="AD81" s="78" t="s">
        <v>566</v>
      </c>
      <c r="AE81" s="152" t="s">
        <v>562</v>
      </c>
      <c r="AF81" s="153" t="s">
        <v>544</v>
      </c>
      <c r="AG81" s="56" t="b">
        <f t="shared" si="0"/>
        <v>1</v>
      </c>
      <c r="AH81" s="56" t="b">
        <f t="shared" si="1"/>
        <v>1</v>
      </c>
    </row>
    <row r="82" spans="1:34" x14ac:dyDescent="0.55000000000000004">
      <c r="A82" s="139">
        <v>1609900446171</v>
      </c>
      <c r="B82" s="27" t="s">
        <v>183</v>
      </c>
      <c r="C82" s="140" t="s">
        <v>552</v>
      </c>
      <c r="D82" s="140" t="s">
        <v>551</v>
      </c>
      <c r="E82" s="140" t="s">
        <v>545</v>
      </c>
      <c r="F82" s="141" t="s">
        <v>557</v>
      </c>
      <c r="G82" s="142">
        <v>21054</v>
      </c>
      <c r="H82" s="142"/>
      <c r="I82" s="142"/>
      <c r="J82" s="142"/>
      <c r="K82" s="142"/>
      <c r="L82" s="142"/>
      <c r="M82" s="142"/>
      <c r="N82" s="30">
        <v>875</v>
      </c>
      <c r="O82" s="143"/>
      <c r="P82" s="144"/>
      <c r="Q82" s="145"/>
      <c r="R82" s="146"/>
      <c r="S82" s="142">
        <v>20179</v>
      </c>
      <c r="T82" s="140" t="s">
        <v>545</v>
      </c>
      <c r="U82" s="147" t="s">
        <v>557</v>
      </c>
      <c r="V82" s="148">
        <v>20179</v>
      </c>
      <c r="W82" s="148">
        <v>21054</v>
      </c>
      <c r="X82" s="140" t="s">
        <v>545</v>
      </c>
      <c r="Y82" s="27" t="s">
        <v>228</v>
      </c>
      <c r="Z82" s="156" t="s">
        <v>563</v>
      </c>
      <c r="AA82" s="27" t="s">
        <v>193</v>
      </c>
      <c r="AB82" s="150"/>
      <c r="AC82" s="140"/>
      <c r="AD82" s="78" t="s">
        <v>567</v>
      </c>
      <c r="AE82" s="152" t="s">
        <v>563</v>
      </c>
      <c r="AF82" s="153" t="s">
        <v>545</v>
      </c>
      <c r="AG82" s="56" t="b">
        <f t="shared" si="0"/>
        <v>1</v>
      </c>
      <c r="AH82" s="56" t="b">
        <f t="shared" si="1"/>
        <v>1</v>
      </c>
    </row>
    <row r="83" spans="1:34" x14ac:dyDescent="0.55000000000000004">
      <c r="A83" s="139">
        <v>1530500061819</v>
      </c>
      <c r="B83" s="27" t="s">
        <v>14</v>
      </c>
      <c r="C83" s="140" t="s">
        <v>554</v>
      </c>
      <c r="D83" s="140" t="s">
        <v>553</v>
      </c>
      <c r="E83" s="140" t="s">
        <v>546</v>
      </c>
      <c r="F83" s="141" t="s">
        <v>558</v>
      </c>
      <c r="G83" s="142">
        <v>21054</v>
      </c>
      <c r="H83" s="142"/>
      <c r="I83" s="142"/>
      <c r="J83" s="142"/>
      <c r="K83" s="142"/>
      <c r="L83" s="142"/>
      <c r="M83" s="142"/>
      <c r="N83" s="30">
        <v>875</v>
      </c>
      <c r="O83" s="143"/>
      <c r="P83" s="144"/>
      <c r="Q83" s="145"/>
      <c r="R83" s="146"/>
      <c r="S83" s="142">
        <v>20179</v>
      </c>
      <c r="T83" s="140" t="s">
        <v>546</v>
      </c>
      <c r="U83" s="147" t="s">
        <v>558</v>
      </c>
      <c r="V83" s="148">
        <v>20179</v>
      </c>
      <c r="W83" s="148">
        <v>21054</v>
      </c>
      <c r="X83" s="140" t="s">
        <v>546</v>
      </c>
      <c r="Y83" s="27" t="s">
        <v>559</v>
      </c>
      <c r="Z83" s="156" t="s">
        <v>564</v>
      </c>
      <c r="AA83" s="27" t="s">
        <v>193</v>
      </c>
      <c r="AB83" s="150"/>
      <c r="AC83" s="140"/>
      <c r="AD83" s="78" t="s">
        <v>568</v>
      </c>
      <c r="AE83" s="152" t="s">
        <v>564</v>
      </c>
      <c r="AF83" s="153" t="s">
        <v>546</v>
      </c>
      <c r="AG83" s="56" t="b">
        <f t="shared" si="0"/>
        <v>1</v>
      </c>
      <c r="AH83" s="56" t="b">
        <f t="shared" si="1"/>
        <v>1</v>
      </c>
    </row>
    <row r="84" spans="1:34" x14ac:dyDescent="0.55000000000000004">
      <c r="A84" s="139"/>
      <c r="B84" s="140"/>
      <c r="C84" s="140"/>
      <c r="D84" s="140"/>
      <c r="E84" s="140"/>
      <c r="F84" s="141"/>
      <c r="G84" s="142"/>
      <c r="H84" s="142"/>
      <c r="I84" s="142"/>
      <c r="J84" s="142"/>
      <c r="K84" s="142"/>
      <c r="L84" s="142"/>
      <c r="M84" s="142"/>
      <c r="N84" s="142"/>
      <c r="O84" s="143"/>
      <c r="P84" s="144"/>
      <c r="Q84" s="145"/>
      <c r="R84" s="146"/>
      <c r="S84" s="142"/>
      <c r="T84" s="140"/>
      <c r="U84" s="147"/>
      <c r="V84" s="148"/>
      <c r="W84" s="148"/>
      <c r="X84" s="140"/>
      <c r="Y84" s="27"/>
      <c r="Z84" s="149"/>
      <c r="AA84" s="140"/>
      <c r="AB84" s="150"/>
      <c r="AC84" s="140"/>
      <c r="AD84" s="151"/>
      <c r="AE84" s="152"/>
      <c r="AF84" s="153"/>
      <c r="AG84" s="56"/>
      <c r="AH84" s="56"/>
    </row>
    <row r="85" spans="1:34" x14ac:dyDescent="0.55000000000000004">
      <c r="A85" s="139"/>
      <c r="B85" s="140"/>
      <c r="C85" s="140"/>
      <c r="D85" s="140"/>
      <c r="E85" s="140"/>
      <c r="F85" s="141"/>
      <c r="G85" s="142"/>
      <c r="H85" s="142"/>
      <c r="I85" s="142"/>
      <c r="J85" s="142"/>
      <c r="K85" s="142"/>
      <c r="L85" s="142"/>
      <c r="M85" s="142"/>
      <c r="N85" s="142"/>
      <c r="O85" s="143"/>
      <c r="P85" s="144"/>
      <c r="Q85" s="145"/>
      <c r="R85" s="146"/>
      <c r="S85" s="142"/>
      <c r="T85" s="140"/>
      <c r="U85" s="147"/>
      <c r="V85" s="148"/>
      <c r="W85" s="148"/>
      <c r="X85" s="140"/>
      <c r="Y85" s="27"/>
      <c r="Z85" s="149"/>
      <c r="AA85" s="140"/>
      <c r="AB85" s="150"/>
      <c r="AC85" s="140"/>
      <c r="AD85" s="151"/>
      <c r="AE85" s="152"/>
      <c r="AF85" s="153"/>
      <c r="AG85" s="56"/>
      <c r="AH85" s="56"/>
    </row>
    <row r="86" spans="1:34" x14ac:dyDescent="0.55000000000000004">
      <c r="A86" s="96"/>
      <c r="B86" s="81"/>
      <c r="C86" s="81"/>
      <c r="D86" s="81"/>
      <c r="E86" s="81"/>
      <c r="F86" s="97"/>
      <c r="G86" s="82"/>
      <c r="H86" s="82"/>
      <c r="I86" s="82"/>
      <c r="J86" s="82"/>
      <c r="K86" s="82"/>
      <c r="L86" s="82"/>
      <c r="M86" s="82"/>
      <c r="N86" s="82"/>
      <c r="O86" s="83"/>
      <c r="P86" s="84"/>
      <c r="Q86" s="85"/>
      <c r="R86" s="86"/>
      <c r="S86" s="82"/>
      <c r="T86" s="81"/>
      <c r="U86" s="87"/>
      <c r="V86" s="88"/>
      <c r="W86" s="88"/>
      <c r="X86" s="81"/>
      <c r="Y86" s="95"/>
      <c r="Z86" s="96"/>
      <c r="AA86" s="98"/>
      <c r="AB86" s="105"/>
      <c r="AC86" s="81"/>
      <c r="AD86" s="99"/>
      <c r="AE86" s="100"/>
      <c r="AF86" s="114"/>
      <c r="AG86" s="56"/>
      <c r="AH86" s="56"/>
    </row>
  </sheetData>
  <sortState xmlns:xlrd2="http://schemas.microsoft.com/office/spreadsheetml/2017/richdata2" ref="A7:IV86">
    <sortCondition ref="AD7:AD86"/>
  </sortState>
  <mergeCells count="13">
    <mergeCell ref="B4:B6"/>
    <mergeCell ref="C4:C6"/>
    <mergeCell ref="D4:D6"/>
    <mergeCell ref="E4:E6"/>
    <mergeCell ref="F4:F6"/>
    <mergeCell ref="V5:V6"/>
    <mergeCell ref="G4:M4"/>
    <mergeCell ref="N4:N6"/>
    <mergeCell ref="W5:W6"/>
    <mergeCell ref="O4:O6"/>
    <mergeCell ref="P4:P6"/>
    <mergeCell ref="Q4:Q6"/>
    <mergeCell ref="S4:S6"/>
  </mergeCells>
  <phoneticPr fontId="3" type="noConversion"/>
  <conditionalFormatting sqref="AG1:AH1048576">
    <cfRule type="containsText" dxfId="0" priority="28" stopIfTrue="1" operator="containsText" text="FALSE">
      <formula>NOT(ISERROR(SEARCH("FALSE",AG1)))</formula>
    </cfRule>
  </conditionalFormatting>
  <pageMargins left="0.35433070866141736" right="0.27559055118110237" top="0.27559055118110237" bottom="0.23622047244094491" header="0.15748031496062992" footer="0.15748031496062992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0977-8742-422F-B7C3-75C3C23BC265}">
  <dimension ref="A1:G18"/>
  <sheetViews>
    <sheetView tabSelected="1" view="pageBreakPreview" zoomScale="110" zoomScaleNormal="110" zoomScaleSheetLayoutView="110" workbookViewId="0">
      <selection activeCell="G6" sqref="G6"/>
    </sheetView>
  </sheetViews>
  <sheetFormatPr defaultRowHeight="21.75" x14ac:dyDescent="0.5"/>
  <cols>
    <col min="1" max="1" width="9.625" style="158" customWidth="1"/>
    <col min="2" max="2" width="9" style="158"/>
    <col min="3" max="3" width="9.625" style="158" customWidth="1"/>
    <col min="4" max="5" width="9" style="158"/>
    <col min="6" max="6" width="13.125" style="158" bestFit="1" customWidth="1"/>
    <col min="7" max="7" width="8.25" style="158" customWidth="1"/>
    <col min="8" max="8" width="8.875" style="158" customWidth="1"/>
    <col min="9" max="10" width="5.375" style="158" customWidth="1"/>
    <col min="11" max="11" width="5.125" style="158" customWidth="1"/>
    <col min="12" max="12" width="2" style="158" customWidth="1"/>
    <col min="13" max="16384" width="9" style="158"/>
  </cols>
  <sheetData>
    <row r="1" spans="1:7" ht="65.25" customHeight="1" x14ac:dyDescent="0.5"/>
    <row r="2" spans="1:7" ht="18.75" customHeight="1" x14ac:dyDescent="0.55000000000000004">
      <c r="A2" s="157">
        <v>0</v>
      </c>
    </row>
    <row r="3" spans="1:7" ht="18.75" customHeight="1" x14ac:dyDescent="0.5">
      <c r="A3" s="159"/>
      <c r="B3" s="160" t="s">
        <v>50</v>
      </c>
      <c r="C3" s="161" t="str">
        <f>+ก.ย.2569!B2</f>
        <v>เดือน กันยายน 2569</v>
      </c>
    </row>
    <row r="4" spans="1:7" x14ac:dyDescent="0.5">
      <c r="B4" s="162" t="s">
        <v>0</v>
      </c>
      <c r="C4" s="158" t="e">
        <f>VLOOKUP(A2,ก.ย.2569!A7:E4129,5,0)</f>
        <v>#N/A</v>
      </c>
      <c r="E4" s="162" t="s">
        <v>51</v>
      </c>
      <c r="F4" s="158" t="e">
        <f>VLOOKUP(A2,ก.ย.2569!A:Y,25,0)</f>
        <v>#N/A</v>
      </c>
    </row>
    <row r="5" spans="1:7" x14ac:dyDescent="0.5">
      <c r="B5" s="162" t="s">
        <v>52</v>
      </c>
      <c r="C5" s="163" t="e">
        <f>VLOOKUP(A2,ก.ย.2569!A7:F4129,6,0)</f>
        <v>#N/A</v>
      </c>
      <c r="E5" s="162" t="s">
        <v>53</v>
      </c>
      <c r="F5" s="158" t="e">
        <f>VLOOKUP(A2,ก.ย.2569!A7:AA443,27,0)</f>
        <v>#N/A</v>
      </c>
      <c r="G5" s="163"/>
    </row>
    <row r="7" spans="1:7" ht="30" customHeight="1" x14ac:dyDescent="0.5">
      <c r="B7" s="164" t="s">
        <v>54</v>
      </c>
    </row>
    <row r="8" spans="1:7" x14ac:dyDescent="0.5">
      <c r="B8" s="158" t="s">
        <v>55</v>
      </c>
      <c r="E8" s="1"/>
      <c r="F8" s="1" t="e">
        <f>VLOOKUP(A2,ก.ย.2569!A7:W163,23,0)</f>
        <v>#N/A</v>
      </c>
      <c r="G8" s="162" t="s">
        <v>56</v>
      </c>
    </row>
    <row r="9" spans="1:7" x14ac:dyDescent="0.5">
      <c r="B9" s="158" t="s">
        <v>307</v>
      </c>
      <c r="E9" s="1"/>
      <c r="F9" s="1" t="e">
        <f>VLOOKUP(A2,ก.ย.2569!A7:W163,18,0)</f>
        <v>#N/A</v>
      </c>
      <c r="G9" s="162" t="s">
        <v>56</v>
      </c>
    </row>
    <row r="10" spans="1:7" x14ac:dyDescent="0.5">
      <c r="B10" s="158" t="s">
        <v>57</v>
      </c>
      <c r="E10" s="1"/>
      <c r="F10" s="1"/>
      <c r="G10" s="162" t="s">
        <v>56</v>
      </c>
    </row>
    <row r="11" spans="1:7" ht="30" customHeight="1" x14ac:dyDescent="0.5">
      <c r="B11" s="158" t="s">
        <v>58</v>
      </c>
      <c r="E11" s="2"/>
      <c r="F11" s="3" t="e">
        <f>SUM(F8:F10)</f>
        <v>#N/A</v>
      </c>
      <c r="G11" s="162" t="s">
        <v>56</v>
      </c>
    </row>
    <row r="12" spans="1:7" ht="30" customHeight="1" x14ac:dyDescent="0.5">
      <c r="B12" s="164" t="s">
        <v>59</v>
      </c>
      <c r="E12" s="1"/>
      <c r="F12" s="1"/>
      <c r="G12" s="162"/>
    </row>
    <row r="13" spans="1:7" x14ac:dyDescent="0.5">
      <c r="B13" s="158" t="s">
        <v>60</v>
      </c>
      <c r="E13" s="1"/>
      <c r="F13" s="1" t="e">
        <f>VLOOKUP(A2,ก.ย.2569!A7:N443,14,0)</f>
        <v>#N/A</v>
      </c>
      <c r="G13" s="162" t="s">
        <v>56</v>
      </c>
    </row>
    <row r="14" spans="1:7" x14ac:dyDescent="0.5">
      <c r="B14" s="158" t="s">
        <v>61</v>
      </c>
      <c r="E14" s="1"/>
      <c r="F14" s="1" t="e">
        <f>VLOOKUP(A2,ก.ย.2569!A7:Q443,17,0)</f>
        <v>#N/A</v>
      </c>
      <c r="G14" s="162" t="s">
        <v>56</v>
      </c>
    </row>
    <row r="15" spans="1:7" x14ac:dyDescent="0.5">
      <c r="B15" s="102" t="s">
        <v>537</v>
      </c>
      <c r="E15" s="1"/>
      <c r="F15" s="1" t="e">
        <f>VLOOKUP(A2,ก.ย.2569!A7:O443,15,0)</f>
        <v>#N/A</v>
      </c>
      <c r="G15" s="162" t="s">
        <v>56</v>
      </c>
    </row>
    <row r="16" spans="1:7" x14ac:dyDescent="0.5">
      <c r="B16" s="1" t="s">
        <v>181</v>
      </c>
      <c r="C16" s="1"/>
      <c r="D16" s="1"/>
      <c r="E16" s="1"/>
      <c r="F16" s="1" t="e">
        <f>VLOOKUP(A2,ก.ย.2569!A7:P443,16,0)</f>
        <v>#N/A</v>
      </c>
      <c r="G16" s="162" t="s">
        <v>56</v>
      </c>
    </row>
    <row r="17" spans="2:7" ht="30" customHeight="1" x14ac:dyDescent="0.5">
      <c r="B17" s="158" t="s">
        <v>62</v>
      </c>
      <c r="E17" s="2"/>
      <c r="F17" s="3" t="e">
        <f>SUM(F13:F16)</f>
        <v>#N/A</v>
      </c>
      <c r="G17" s="162" t="s">
        <v>56</v>
      </c>
    </row>
    <row r="18" spans="2:7" ht="30" customHeight="1" x14ac:dyDescent="0.5">
      <c r="B18" s="164" t="s">
        <v>63</v>
      </c>
      <c r="E18" s="2"/>
      <c r="F18" s="3" t="e">
        <f>SUM(F11-F17)</f>
        <v>#N/A</v>
      </c>
      <c r="G18" s="162" t="s">
        <v>56</v>
      </c>
    </row>
  </sheetData>
  <sheetProtection algorithmName="SHA-512" hashValue="mgEJ3om2b0pMtXBVvgPHY7lkrJP6+gY5WL1hv3lnvVJq3g/s5WBNSJJmD2ovaPViPXNEmiQwyAtyBczWxup9Mw==" saltValue="EFrHn8p7s54hMIIeaCmquw==" spinCount="100000" sheet="1" objects="1" scenarios="1"/>
  <pageMargins left="0.62992125984251968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ก.ย.2569</vt:lpstr>
      <vt:lpstr>สลิป</vt:lpstr>
      <vt:lpstr>สลิป!Print_Area</vt:lpstr>
      <vt:lpstr>ก.ย.2569!Print_Titles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รัตติกาล วิบูลย์สมบัติ</cp:lastModifiedBy>
  <cp:lastPrinted>2026-05-27T06:37:12Z</cp:lastPrinted>
  <dcterms:created xsi:type="dcterms:W3CDTF">2016-11-24T10:03:21Z</dcterms:created>
  <dcterms:modified xsi:type="dcterms:W3CDTF">2026-09-24T12:16:53Z</dcterms:modified>
</cp:coreProperties>
</file>